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CD\FAC\Fubon Financial Reporting\中英文四大表excel檔\"/>
    </mc:Choice>
  </mc:AlternateContent>
  <xr:revisionPtr revIDLastSave="0" documentId="13_ncr:1_{F46FA377-F0E3-4073-9296-E8DFDFD34CA8}" xr6:coauthVersionLast="36" xr6:coauthVersionMax="36" xr10:uidLastSave="{00000000-0000-0000-0000-000000000000}"/>
  <bookViews>
    <workbookView xWindow="0" yWindow="0" windowWidth="28800" windowHeight="13185" xr2:uid="{4FD1DF22-9830-4015-BE8D-D6F867E74E59}"/>
  </bookViews>
  <sheets>
    <sheet name="綜合全面收益表" sheetId="6" r:id="rId1"/>
    <sheet name="IS" sheetId="1" r:id="rId2"/>
    <sheet name="綜合財務狀況表" sheetId="7" r:id="rId3"/>
    <sheet name="BS" sheetId="2" r:id="rId4"/>
    <sheet name="綜合權益變動報告表" sheetId="8" r:id="rId5"/>
    <sheet name="SE" sheetId="3" r:id="rId6"/>
    <sheet name="綜合現金流動表" sheetId="12" r:id="rId7"/>
    <sheet name="CF" sheetId="13" r:id="rId8"/>
  </sheets>
  <calcPr calcId="191029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2" i="3" l="1"/>
  <c r="G21" i="3"/>
  <c r="G22" i="8"/>
  <c r="G21" i="8"/>
  <c r="H12" i="8"/>
  <c r="E18" i="13"/>
  <c r="E14" i="13"/>
  <c r="E40" i="13"/>
  <c r="E42" i="13" s="1"/>
  <c r="C40" i="13"/>
  <c r="C42" i="13" s="1"/>
  <c r="C18" i="13"/>
  <c r="C14" i="13"/>
  <c r="E10" i="13"/>
  <c r="E21" i="13" s="1"/>
  <c r="E24" i="13" s="1"/>
  <c r="C10" i="13"/>
  <c r="E25" i="12"/>
  <c r="E19" i="12"/>
  <c r="E15" i="12"/>
  <c r="C19" i="12"/>
  <c r="E41" i="12"/>
  <c r="E43" i="12" s="1"/>
  <c r="C41" i="12"/>
  <c r="C43" i="12" s="1"/>
  <c r="C15" i="12"/>
  <c r="E11" i="12"/>
  <c r="C11" i="12"/>
  <c r="H12" i="3"/>
  <c r="G45" i="3"/>
  <c r="G44" i="3"/>
  <c r="G44" i="8"/>
  <c r="G43" i="8"/>
  <c r="C21" i="13" l="1"/>
  <c r="C24" i="13" s="1"/>
  <c r="C22" i="12"/>
  <c r="C25" i="12" s="1"/>
  <c r="E45" i="6" l="1"/>
  <c r="E48" i="6" s="1"/>
  <c r="E28" i="6"/>
  <c r="E16" i="6"/>
  <c r="E10" i="6"/>
  <c r="E12" i="6" s="1"/>
  <c r="E20" i="6" s="1"/>
  <c r="E22" i="6" s="1"/>
  <c r="E34" i="6" s="1"/>
  <c r="E37" i="6" s="1"/>
  <c r="H19" i="8" l="1"/>
  <c r="H18" i="3"/>
  <c r="H19" i="3"/>
  <c r="H47" i="3" l="1"/>
  <c r="H46" i="3"/>
  <c r="H45" i="3"/>
  <c r="H44" i="3"/>
  <c r="H43" i="3"/>
  <c r="H42" i="3"/>
  <c r="H41" i="3"/>
  <c r="H40" i="3"/>
  <c r="H38" i="3"/>
  <c r="G37" i="3"/>
  <c r="G50" i="3" s="1"/>
  <c r="F37" i="3"/>
  <c r="F50" i="3" s="1"/>
  <c r="E37" i="3"/>
  <c r="E50" i="3" s="1"/>
  <c r="D37" i="3"/>
  <c r="D50" i="3" s="1"/>
  <c r="C37" i="3"/>
  <c r="C50" i="3" s="1"/>
  <c r="B37" i="3"/>
  <c r="B50" i="3" s="1"/>
  <c r="H35" i="3"/>
  <c r="H46" i="8"/>
  <c r="H45" i="8"/>
  <c r="H44" i="8"/>
  <c r="H43" i="8"/>
  <c r="H42" i="8"/>
  <c r="H41" i="8"/>
  <c r="H40" i="8"/>
  <c r="H39" i="8"/>
  <c r="H37" i="8"/>
  <c r="G36" i="8"/>
  <c r="G48" i="8" s="1"/>
  <c r="F36" i="8"/>
  <c r="F48" i="8" s="1"/>
  <c r="E36" i="8"/>
  <c r="E48" i="8" s="1"/>
  <c r="D36" i="8"/>
  <c r="D48" i="8" s="1"/>
  <c r="C36" i="8"/>
  <c r="C48" i="8" s="1"/>
  <c r="B36" i="8"/>
  <c r="B48" i="8" s="1"/>
  <c r="C45" i="1"/>
  <c r="E45" i="1"/>
  <c r="C45" i="6"/>
  <c r="H37" i="3" l="1"/>
  <c r="H50" i="3" s="1"/>
  <c r="H36" i="8"/>
  <c r="H48" i="8" s="1"/>
  <c r="E51" i="6"/>
  <c r="H22" i="3" l="1"/>
  <c r="H22" i="8"/>
  <c r="E33" i="7" l="1"/>
  <c r="E38" i="2" l="1"/>
  <c r="E33" i="2"/>
  <c r="E23" i="2"/>
  <c r="E38" i="7"/>
  <c r="E40" i="7" s="1"/>
  <c r="E23" i="7"/>
  <c r="E48" i="1"/>
  <c r="E28" i="1"/>
  <c r="E16" i="1"/>
  <c r="E10" i="1"/>
  <c r="E12" i="1" s="1"/>
  <c r="E20" i="1" l="1"/>
  <c r="E22" i="1" s="1"/>
  <c r="E34" i="1" s="1"/>
  <c r="E37" i="1" s="1"/>
  <c r="E51" i="1" s="1"/>
  <c r="E40" i="2"/>
  <c r="H20" i="3"/>
  <c r="E14" i="3"/>
  <c r="E26" i="3" s="1"/>
  <c r="H20" i="8"/>
  <c r="E14" i="8"/>
  <c r="E25" i="8" s="1"/>
  <c r="H23" i="8" l="1"/>
  <c r="H23" i="3"/>
  <c r="H21" i="3" l="1"/>
  <c r="H17" i="3"/>
  <c r="H15" i="3"/>
  <c r="G14" i="3"/>
  <c r="G26" i="3" s="1"/>
  <c r="F14" i="3"/>
  <c r="F26" i="3" s="1"/>
  <c r="D14" i="3"/>
  <c r="D26" i="3" s="1"/>
  <c r="C14" i="3"/>
  <c r="C26" i="3" s="1"/>
  <c r="B14" i="3"/>
  <c r="B26" i="3" s="1"/>
  <c r="D14" i="8"/>
  <c r="D25" i="8" s="1"/>
  <c r="F14" i="8"/>
  <c r="F25" i="8" s="1"/>
  <c r="G14" i="8"/>
  <c r="G25" i="8" s="1"/>
  <c r="H21" i="8"/>
  <c r="H18" i="8"/>
  <c r="H17" i="8"/>
  <c r="H15" i="8"/>
  <c r="C14" i="8"/>
  <c r="C25" i="8" s="1"/>
  <c r="B14" i="8"/>
  <c r="B25" i="8" s="1"/>
  <c r="H14" i="3" l="1"/>
  <c r="H26" i="3" s="1"/>
  <c r="H14" i="8"/>
  <c r="H25" i="8" s="1"/>
  <c r="C38" i="2"/>
  <c r="C33" i="2"/>
  <c r="C23" i="2"/>
  <c r="C40" i="2" l="1"/>
  <c r="C48" i="1"/>
  <c r="C28" i="1"/>
  <c r="C16" i="1"/>
  <c r="C10" i="1"/>
  <c r="C12" i="1" s="1"/>
  <c r="C20" i="1" l="1"/>
  <c r="C22" i="1" s="1"/>
  <c r="C34" i="1" s="1"/>
  <c r="C37" i="1" s="1"/>
  <c r="C51" i="1" s="1"/>
  <c r="C33" i="7" l="1"/>
  <c r="C38" i="7"/>
  <c r="C40" i="7" l="1"/>
  <c r="C48" i="6"/>
  <c r="C28" i="6"/>
  <c r="C23" i="7" l="1"/>
  <c r="C16" i="6"/>
  <c r="C10" i="6"/>
  <c r="C12" i="6" s="1"/>
  <c r="C20" i="6" l="1"/>
  <c r="C22" i="6" s="1"/>
  <c r="C34" i="6" s="1"/>
  <c r="C37" i="6" s="1"/>
  <c r="C51" i="6" s="1"/>
</calcChain>
</file>

<file path=xl/sharedStrings.xml><?xml version="1.0" encoding="utf-8"?>
<sst xmlns="http://schemas.openxmlformats.org/spreadsheetml/2006/main" count="369" uniqueCount="247">
  <si>
    <t>HK$’000</t>
  </si>
  <si>
    <t>Interest income calculated using effective interest method</t>
  </si>
  <si>
    <t>Other interest income</t>
  </si>
  <si>
    <t>Interest income</t>
  </si>
  <si>
    <t>Interest expense</t>
  </si>
  <si>
    <t>Net interest income</t>
  </si>
  <si>
    <t>Fee and commission income</t>
  </si>
  <si>
    <t>Fee and commission expense</t>
  </si>
  <si>
    <t>Net fee and commission income</t>
  </si>
  <si>
    <t>Operating income</t>
  </si>
  <si>
    <t>Operating expenses</t>
  </si>
  <si>
    <t>Operating profit before other gains and impairment losses</t>
  </si>
  <si>
    <t>-</t>
  </si>
  <si>
    <t>Impairment losses</t>
  </si>
  <si>
    <t>Profit before taxation</t>
  </si>
  <si>
    <t>Taxation</t>
  </si>
  <si>
    <t>Items that will not be reclassified to profit or loss:</t>
  </si>
  <si>
    <t>Premises: net movement in premises revaluation reserve</t>
  </si>
  <si>
    <t>Fubon Bank (Hong Kong) Limited</t>
  </si>
  <si>
    <t>ASSETS</t>
  </si>
  <si>
    <t>Cash and short-term funds</t>
  </si>
  <si>
    <t>Balances with banks and other financial institutions</t>
  </si>
  <si>
    <t>Trading assets</t>
  </si>
  <si>
    <t>Derivative financial instruments</t>
  </si>
  <si>
    <t>Advances to customers</t>
  </si>
  <si>
    <t>Trade bills</t>
  </si>
  <si>
    <t>Accrued interest and other assets</t>
  </si>
  <si>
    <t>Debt securities measured at amortized cost</t>
  </si>
  <si>
    <t>Equity securities designated at fair value through other comprehensive income</t>
  </si>
  <si>
    <t>Fixed assets</t>
  </si>
  <si>
    <t>Deferred tax assets</t>
  </si>
  <si>
    <t>Total assets</t>
  </si>
  <si>
    <t>LIABILITIES</t>
  </si>
  <si>
    <t>Deposits and balances of banks and other financial institutions</t>
  </si>
  <si>
    <t>Deposits from customers</t>
  </si>
  <si>
    <t>Trading liabilities</t>
  </si>
  <si>
    <t>Other liabilities</t>
  </si>
  <si>
    <t>Deferred tax liabilities</t>
  </si>
  <si>
    <t>Total liabilities</t>
  </si>
  <si>
    <t>EQUITY</t>
  </si>
  <si>
    <t>Share capital</t>
  </si>
  <si>
    <t>Reserves</t>
  </si>
  <si>
    <t>Total equity</t>
  </si>
  <si>
    <t>Total equity and liabilities</t>
  </si>
  <si>
    <t>Regulatory</t>
  </si>
  <si>
    <t>reserve</t>
  </si>
  <si>
    <t>Investment</t>
  </si>
  <si>
    <t>revaluation</t>
  </si>
  <si>
    <t>(non-recycling)</t>
  </si>
  <si>
    <t>Premises revaluation reserve</t>
  </si>
  <si>
    <t>Retained earnings</t>
  </si>
  <si>
    <t>Total</t>
  </si>
  <si>
    <t>equity</t>
  </si>
  <si>
    <t>- Other comprehensive income, of which:</t>
  </si>
  <si>
    <t>- Premises: net movement in premises revaluation reserve</t>
  </si>
  <si>
    <t>採用實際利率法計算之利息收入</t>
  </si>
  <si>
    <t>其他利息收入</t>
  </si>
  <si>
    <t>利息收入</t>
  </si>
  <si>
    <t>利息支出</t>
  </si>
  <si>
    <t>淨利息收入</t>
  </si>
  <si>
    <t>費用及佣金收入</t>
  </si>
  <si>
    <t>費用及佣金支出</t>
  </si>
  <si>
    <t>營運收入</t>
  </si>
  <si>
    <t>營運支出</t>
  </si>
  <si>
    <t>未計其他收益及減值虧損前經營溢利</t>
  </si>
  <si>
    <t>減值虧損</t>
  </si>
  <si>
    <t>除稅前溢利</t>
  </si>
  <si>
    <t>稅項</t>
  </si>
  <si>
    <t>將不會重新分類至損益之項目：</t>
  </si>
  <si>
    <t>物業︰物業重估儲備淨變動</t>
  </si>
  <si>
    <t>富邦銀行（香港）有限公司</t>
  </si>
  <si>
    <t>千港元</t>
  </si>
  <si>
    <t>資產</t>
  </si>
  <si>
    <t>現金及短期資金</t>
  </si>
  <si>
    <t>銀行同業及其他金融機構結餘</t>
  </si>
  <si>
    <t>持作交易用途資產</t>
  </si>
  <si>
    <t>衍生金融工具</t>
  </si>
  <si>
    <t>客戶貸款</t>
  </si>
  <si>
    <t>商業票據</t>
  </si>
  <si>
    <t>應計利息及其他資產</t>
  </si>
  <si>
    <t>以攤銷成本計量之債務證券</t>
  </si>
  <si>
    <t>指定以公平價值於其他全面收益計量之股本證券</t>
  </si>
  <si>
    <t>固定資產</t>
  </si>
  <si>
    <t>遞延稅項資產</t>
  </si>
  <si>
    <t>資產總額</t>
  </si>
  <si>
    <t>負債</t>
  </si>
  <si>
    <t>銀行同業及其他金融機構之存款及結餘</t>
  </si>
  <si>
    <t>客戶存款</t>
  </si>
  <si>
    <t>交易賬項下之負債</t>
  </si>
  <si>
    <t>其他負債</t>
  </si>
  <si>
    <t>遞延稅項負債</t>
  </si>
  <si>
    <t>負債總額</t>
  </si>
  <si>
    <t>權益</t>
  </si>
  <si>
    <t>股本</t>
  </si>
  <si>
    <t>儲備</t>
  </si>
  <si>
    <t>權益總額</t>
  </si>
  <si>
    <t>權益及負債總額</t>
  </si>
  <si>
    <t>投資重估</t>
  </si>
  <si>
    <t>（非循環）</t>
  </si>
  <si>
    <t>法定儲備</t>
  </si>
  <si>
    <t>保留溢利</t>
  </si>
  <si>
    <t>物業重估
儲備</t>
  </si>
  <si>
    <t>– 物業︰物業重估儲備淨變動</t>
  </si>
  <si>
    <t>客戶貸款減值虧損</t>
  </si>
  <si>
    <t>Impairment losses on advances to customers</t>
  </si>
  <si>
    <t>投資物業</t>
  </si>
  <si>
    <t>Investment properties</t>
  </si>
  <si>
    <t>- Equity securities designated at FVOCI: net movement in investment revaluation reserve</t>
  </si>
  <si>
    <t>其他資產減值虧損</t>
  </si>
  <si>
    <t>銀行同業貸款</t>
  </si>
  <si>
    <t>Advances to banks</t>
  </si>
  <si>
    <t>Current tax liabilities</t>
  </si>
  <si>
    <t>Net cash used in financing activities</t>
  </si>
  <si>
    <t>Items that will be reclassified to profit or loss:</t>
  </si>
  <si>
    <t>Debt securities measured at fair value through other 	comprehensive income: net movement in investment 	revaluation reserve (recycling)</t>
  </si>
  <si>
    <t>將會重新分類至損益之項目：</t>
  </si>
  <si>
    <t>以公平價值於其他全面收益計量之債務證券：
   投資重估儲備淨變動（循環）</t>
  </si>
  <si>
    <t>以公平價值於其他全面收益計量之債務證券</t>
  </si>
  <si>
    <t>Debt securities measured at fair value through other comprehensive income</t>
  </si>
  <si>
    <t>（循環）</t>
  </si>
  <si>
    <t>(recycling)</t>
  </si>
  <si>
    <t>-Debt securities measured at fair value through other comprehensive income: net movement in investment revaluation reserve</t>
  </si>
  <si>
    <t>Equity securities designated at fair value through other  comprehensive income: net movement in investment revaluation reserve (non-recycling)</t>
  </si>
  <si>
    <t>即期稅項準備</t>
  </si>
  <si>
    <t>於二零二五年一月一日</t>
  </si>
  <si>
    <t>At 1 January 2025</t>
  </si>
  <si>
    <t>Impairment losses on other financial instruments</t>
  </si>
  <si>
    <t xml:space="preserve">Impairment losses on other assets </t>
  </si>
  <si>
    <t>Transfer from premises revaluation reserve to retained earnings</t>
  </si>
  <si>
    <t>Transfer from retained earnings to regulatory reserve</t>
  </si>
  <si>
    <t>Transfer from investment revaluation reserve (non-recycling) to retained earnings</t>
  </si>
  <si>
    <t>Payment of lease liabilities</t>
  </si>
  <si>
    <t>其他金融工具減值虧損</t>
  </si>
  <si>
    <t>自保留溢利轉撥至法定儲備</t>
  </si>
  <si>
    <t>投資活動之現金支出淨額</t>
  </si>
  <si>
    <t>於一月一日之現金及等同現金項目</t>
  </si>
  <si>
    <t>營運活動之現金流量包括：</t>
  </si>
  <si>
    <t>指定以公平價值於其他全面收益計量之股本證券：
   投資重估儲備淨變動（非循環）</t>
  </si>
  <si>
    <t>通過損益以反映公平價值計量之投資基金</t>
  </si>
  <si>
    <t>Investment funds measured at fair value through profit or loss</t>
  </si>
  <si>
    <t>– 其他全面收益，其中：</t>
  </si>
  <si>
    <t>融資活動之現金支出淨額</t>
  </si>
  <si>
    <t>出售持作出售之資產收益</t>
  </si>
  <si>
    <t>Impairment losses on other assets</t>
  </si>
  <si>
    <t>Defined benefit liability: net movement in the defined benefit liability</t>
  </si>
  <si>
    <t>Profit for the year</t>
  </si>
  <si>
    <t>Other comprehensive income for the year, net of tax:</t>
  </si>
  <si>
    <t>二零二五年
十二月三十一日</t>
  </si>
  <si>
    <t>– 其他全面收益，其中包括：</t>
  </si>
  <si>
    <t>－定額福利負債：定額福利負債淨變動</t>
  </si>
  <si>
    <t>- Equity securities designated at FVOCI: net movement in investment revaluation reserve (non-recycling)</t>
  </si>
  <si>
    <t>– Defined benefit liability: net movement in the defined benefit liability</t>
  </si>
  <si>
    <t>-Debt securities measured at FVOCI: net movement in investment revaluation reserve (recycling)</t>
  </si>
  <si>
    <t>綜合權益變動報告表</t>
  </si>
  <si>
    <t>綜合現金流動表</t>
  </si>
  <si>
    <t xml:space="preserve">投資物業重估虧損 </t>
  </si>
  <si>
    <t>Loss on revaluation of investment properties</t>
  </si>
  <si>
    <t>定額福利負債: 定額福利負債淨變動</t>
  </si>
  <si>
    <t>– 指定以公平價值於其他全面
收益計量之股本證券：投資重估儲備淨變動（非循環）</t>
  </si>
  <si>
    <t>－以公平價值於其他全面收益計量之債務證券：投資重估儲備淨變動（循環）</t>
  </si>
  <si>
    <t>由物業重估儲備轉撥至
保留溢利</t>
  </si>
  <si>
    <t>由保留溢利轉撥至法定儲備</t>
  </si>
  <si>
    <t>由投資重估儲備（非循環）轉撥
至保留溢利</t>
  </si>
  <si>
    <t>－以公平價值於其他全面收益
計量之債務證券：投資重估儲備淨變動（循環）</t>
  </si>
  <si>
    <t>淨費用及佣金收入</t>
  </si>
  <si>
    <t>截至二零二五年六月三十日止之六個月</t>
  </si>
  <si>
    <t>截至二零二六年六月三十日止之六個月</t>
  </si>
  <si>
    <t>For the six months ended 30 June 2025</t>
  </si>
  <si>
    <t>For the six months ended 30 June 2026</t>
  </si>
  <si>
    <t>於二零二五年六月三十日</t>
  </si>
  <si>
    <t>於二零二六年六月三十日</t>
  </si>
  <si>
    <t>二零二六年
六月三十日</t>
  </si>
  <si>
    <t>As at 30 June 2026</t>
  </si>
  <si>
    <t>期內宣派及派付股息</t>
  </si>
  <si>
    <t>At 30 June 2025</t>
  </si>
  <si>
    <t>At 1 January 2026</t>
  </si>
  <si>
    <t>At 30 June 2026</t>
  </si>
  <si>
    <t>已付稅項</t>
  </si>
  <si>
    <t>購買固定資產付款</t>
  </si>
  <si>
    <t>出售固定資產所得款項</t>
  </si>
  <si>
    <t>已付股息</t>
  </si>
  <si>
    <t>租賃負債付款</t>
  </si>
  <si>
    <t>於六月三十日之現金及等同現金項目</t>
  </si>
  <si>
    <t>已收利息</t>
  </si>
  <si>
    <t>已付利息</t>
  </si>
  <si>
    <t>已收股息</t>
  </si>
  <si>
    <t>現金及等同現金項目之分析：</t>
  </si>
  <si>
    <t>國庫券</t>
  </si>
  <si>
    <t xml:space="preserve"> – 持作交易用途資產</t>
  </si>
  <si>
    <t>– 以攤銷成本計量之債務證券</t>
  </si>
  <si>
    <t>– 以公平價值於其他全面收益計量之債務證券</t>
  </si>
  <si>
    <t>綜合財務狀況表內所示金額</t>
  </si>
  <si>
    <t>減：原到期日為三個月以上到期的金額</t>
  </si>
  <si>
    <t>綜合現金流動表之現金及等同現金項目</t>
  </si>
  <si>
    <t>Tax paid</t>
  </si>
  <si>
    <t>Payment for purchases of fixed assets</t>
  </si>
  <si>
    <t>Proceeds from disposal of fixed assets</t>
  </si>
  <si>
    <t>Net cash used in investing activities</t>
  </si>
  <si>
    <t xml:space="preserve">Dividends paid </t>
  </si>
  <si>
    <t>Cash and cash equivalents as at 1 January</t>
  </si>
  <si>
    <t>Cash and cash equivalents as at 30 June</t>
  </si>
  <si>
    <t>Cash flows from operating activities include:</t>
  </si>
  <si>
    <t>Interest received</t>
  </si>
  <si>
    <t>Interest paid</t>
  </si>
  <si>
    <t>Dividends received</t>
  </si>
  <si>
    <t>Analysis of cash and cash equivalents:</t>
  </si>
  <si>
    <t>Treasury bills</t>
  </si>
  <si>
    <t>- Trading assets</t>
  </si>
  <si>
    <t>- Debt securities measured at amortized cost</t>
  </si>
  <si>
    <t>- Debt securities measured at fair value through other comprehensive income</t>
  </si>
  <si>
    <t>Amount shown in the consolidated statement of financial position</t>
  </si>
  <si>
    <t>Less: Amount with an original maturity of over three months</t>
  </si>
  <si>
    <t>Cash and cash equivalents in the consolidated cash flow statement</t>
  </si>
  <si>
    <t>For the six months ended</t>
  </si>
  <si>
    <t>於二零二六年一月一日</t>
  </si>
  <si>
    <t>Dividend declared and paid during the period</t>
  </si>
  <si>
    <t>Total comprehensive income for the period</t>
  </si>
  <si>
    <t>– Profit for the period</t>
  </si>
  <si>
    <t>Other operating (loss) / income</t>
  </si>
  <si>
    <t>Write back of / (charge for) impairment losses on assets acquired under lending agreements</t>
  </si>
  <si>
    <t>Net gains / (losses) on disposal of financial assets measured at amortized cost</t>
  </si>
  <si>
    <t>Net losses on disposal of fixed assets</t>
  </si>
  <si>
    <t>出售固定資產淨虧損</t>
  </si>
  <si>
    <t>期內溢利</t>
  </si>
  <si>
    <t>期內其他全面收益（除稅後）:</t>
  </si>
  <si>
    <t>期內全面收益總額</t>
  </si>
  <si>
    <t>綜合全面收益表 (未經審核)</t>
  </si>
  <si>
    <t>綜合財務狀況表（未經審核）</t>
  </si>
  <si>
    <t>CONSOLIDATED STATEMENT OF FINANCIAL POSITION(UNAUDITED)</t>
  </si>
  <si>
    <t>CONSOLIDATED STATEMENT OF COMPREHENSIVE INCOME(UNAUDITED)</t>
  </si>
  <si>
    <t>CONSOLIDATED STATEMENT OF CHANGES IN EQUITY(UNAUDITED)</t>
  </si>
  <si>
    <t>CONSOLIDATED CASH FLOW STATEMENT(UNAUDITED)</t>
  </si>
  <si>
    <t>– 期內溢利</t>
  </si>
  <si>
    <t>自物業重估儲備轉撥至
保留溢利</t>
  </si>
  <si>
    <t>營運之現金收入╱（支出）淨額</t>
  </si>
  <si>
    <t>營運活動之現金收入╱（支出）淨額</t>
  </si>
  <si>
    <t>現金及等同現金項目之增加╱（減少）淨額</t>
  </si>
  <si>
    <t>Net cash generated from /(used in) operating activities</t>
  </si>
  <si>
    <t>Net cash generated from/(used in) operations</t>
  </si>
  <si>
    <t>Net increase/(decrease) in cash and cash equivalents</t>
  </si>
  <si>
    <t>For the period ended 30 June 2026</t>
  </si>
  <si>
    <t>其他營運 (虧損) / 收入</t>
  </si>
  <si>
    <t xml:space="preserve">通過貸款協議購置資產減值虧損之回撥/(扣除) </t>
  </si>
  <si>
    <t>出售以攤銷成本計量之金融資產淨收益/(虧損)</t>
  </si>
  <si>
    <t>30 June 2026</t>
  </si>
  <si>
    <t>30 June 2025</t>
  </si>
  <si>
    <t>31 December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</si>
</sst>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/>
      <right/>
      <top style="medium">
        <color indexed="64"/>
      </top>
      <bottom style="mediumDashed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Dashed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5">
    <xf numFmtId="0" fontId="0" fillId="0" borderId="0" xfId="0"/>
    <xf numFmtId="0" fontId="0" fillId="0" borderId="0" xfId="0" applyFont="1"/>
    <xf numFmtId="0" fontId="2" fillId="0" borderId="0" xfId="0" applyFont="1" applyAlignme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15" fontId="0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43" fontId="2" fillId="0" borderId="0" xfId="1" applyFont="1" applyAlignment="1">
      <alignment vertical="center" wrapText="1"/>
    </xf>
    <xf numFmtId="43" fontId="0" fillId="0" borderId="0" xfId="1" applyFont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0" fontId="0" fillId="0" borderId="0" xfId="0" applyFont="1" applyAlignment="1">
      <alignment horizontal="right" vertical="center" wrapText="1"/>
    </xf>
    <xf numFmtId="164" fontId="2" fillId="0" borderId="0" xfId="1" applyNumberFormat="1" applyFont="1" applyAlignment="1">
      <alignment horizontal="right" wrapText="1"/>
    </xf>
    <xf numFmtId="164" fontId="0" fillId="0" borderId="0" xfId="1" applyNumberFormat="1" applyFont="1" applyAlignment="1">
      <alignment horizontal="right" wrapText="1"/>
    </xf>
    <xf numFmtId="164" fontId="2" fillId="0" borderId="1" xfId="1" applyNumberFormat="1" applyFont="1" applyBorder="1" applyAlignment="1">
      <alignment horizontal="right" wrapText="1"/>
    </xf>
    <xf numFmtId="164" fontId="2" fillId="0" borderId="2" xfId="1" applyNumberFormat="1" applyFont="1" applyBorder="1" applyAlignment="1">
      <alignment horizontal="right" wrapText="1"/>
    </xf>
    <xf numFmtId="164" fontId="2" fillId="0" borderId="3" xfId="1" applyNumberFormat="1" applyFont="1" applyBorder="1" applyAlignment="1">
      <alignment horizontal="right" wrapText="1"/>
    </xf>
    <xf numFmtId="164" fontId="2" fillId="0" borderId="4" xfId="1" applyNumberFormat="1" applyFont="1" applyBorder="1" applyAlignment="1">
      <alignment horizontal="right" wrapText="1"/>
    </xf>
    <xf numFmtId="164" fontId="2" fillId="0" borderId="5" xfId="1" applyNumberFormat="1" applyFont="1" applyBorder="1" applyAlignment="1">
      <alignment horizontal="right" wrapText="1"/>
    </xf>
    <xf numFmtId="164" fontId="2" fillId="0" borderId="6" xfId="1" applyNumberFormat="1" applyFont="1" applyBorder="1" applyAlignment="1">
      <alignment horizontal="right" wrapText="1"/>
    </xf>
    <xf numFmtId="0" fontId="2" fillId="0" borderId="0" xfId="0" applyFont="1" applyAlignment="1">
      <alignment horizontal="left" vertical="top"/>
    </xf>
    <xf numFmtId="15" fontId="2" fillId="0" borderId="0" xfId="0" applyNumberFormat="1" applyFont="1" applyAlignment="1">
      <alignment horizontal="right" vertical="center" wrapText="1"/>
    </xf>
    <xf numFmtId="0" fontId="0" fillId="0" borderId="0" xfId="0" applyFont="1" applyAlignment="1">
      <alignment horizontal="justify" vertical="center" wrapText="1"/>
    </xf>
    <xf numFmtId="0" fontId="0" fillId="0" borderId="0" xfId="0" applyFont="1" applyAlignment="1">
      <alignment horizontal="left" vertical="center" wrapText="1" indent="1"/>
    </xf>
    <xf numFmtId="0" fontId="0" fillId="0" borderId="0" xfId="0" applyFont="1" applyAlignment="1">
      <alignment horizontal="left" vertical="center" wrapText="1" indent="2"/>
    </xf>
    <xf numFmtId="0" fontId="0" fillId="0" borderId="0" xfId="0" applyFont="1" applyAlignment="1">
      <alignment wrapText="1"/>
    </xf>
    <xf numFmtId="0" fontId="0" fillId="0" borderId="0" xfId="0" applyFont="1" applyAlignment="1">
      <alignment horizontal="left" vertical="center" wrapText="1"/>
    </xf>
    <xf numFmtId="43" fontId="0" fillId="0" borderId="0" xfId="1" applyFont="1" applyAlignment="1">
      <alignment horizontal="right" wrapText="1"/>
    </xf>
    <xf numFmtId="43" fontId="0" fillId="0" borderId="0" xfId="1" applyFont="1" applyAlignment="1">
      <alignment wrapText="1"/>
    </xf>
    <xf numFmtId="0" fontId="0" fillId="0" borderId="0" xfId="0" applyFont="1" applyAlignment="1"/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right"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43" fontId="2" fillId="0" borderId="0" xfId="1" applyFont="1" applyAlignment="1">
      <alignment horizontal="right" vertical="center" wrapText="1"/>
    </xf>
    <xf numFmtId="43" fontId="0" fillId="0" borderId="0" xfId="1" applyFont="1" applyAlignment="1">
      <alignment horizontal="right" vertical="center" wrapText="1"/>
    </xf>
    <xf numFmtId="43" fontId="0" fillId="0" borderId="0" xfId="1" applyFont="1" applyAlignment="1">
      <alignment horizontal="justify" vertical="center" wrapText="1"/>
    </xf>
    <xf numFmtId="43" fontId="2" fillId="0" borderId="0" xfId="1" applyFont="1" applyAlignment="1">
      <alignment horizontal="right" wrapText="1"/>
    </xf>
    <xf numFmtId="3" fontId="0" fillId="0" borderId="0" xfId="0" applyNumberFormat="1" applyFont="1" applyAlignment="1">
      <alignment wrapText="1"/>
    </xf>
    <xf numFmtId="0" fontId="2" fillId="0" borderId="0" xfId="0" applyFont="1"/>
    <xf numFmtId="164" fontId="1" fillId="0" borderId="1" xfId="1" applyNumberFormat="1" applyFont="1" applyBorder="1" applyAlignment="1">
      <alignment horizontal="right" wrapText="1"/>
    </xf>
    <xf numFmtId="164" fontId="1" fillId="0" borderId="0" xfId="1" applyNumberFormat="1" applyFont="1" applyAlignment="1">
      <alignment horizontal="right" wrapText="1"/>
    </xf>
    <xf numFmtId="164" fontId="1" fillId="0" borderId="2" xfId="1" applyNumberFormat="1" applyFont="1" applyBorder="1" applyAlignment="1">
      <alignment horizontal="right" wrapText="1"/>
    </xf>
    <xf numFmtId="164" fontId="1" fillId="0" borderId="3" xfId="1" applyNumberFormat="1" applyFont="1" applyBorder="1" applyAlignment="1">
      <alignment horizontal="right" wrapText="1"/>
    </xf>
    <xf numFmtId="164" fontId="1" fillId="0" borderId="4" xfId="1" applyNumberFormat="1" applyFont="1" applyBorder="1" applyAlignment="1">
      <alignment horizontal="right" wrapText="1"/>
    </xf>
    <xf numFmtId="164" fontId="1" fillId="0" borderId="5" xfId="1" applyNumberFormat="1" applyFont="1" applyBorder="1" applyAlignment="1">
      <alignment horizontal="right" wrapText="1"/>
    </xf>
    <xf numFmtId="164" fontId="1" fillId="0" borderId="6" xfId="1" applyNumberFormat="1" applyFont="1" applyBorder="1" applyAlignment="1">
      <alignment horizontal="right" wrapText="1"/>
    </xf>
    <xf numFmtId="164" fontId="0" fillId="0" borderId="0" xfId="1" applyNumberFormat="1" applyFont="1" applyAlignment="1">
      <alignment horizontal="justify" vertical="center" wrapText="1"/>
    </xf>
    <xf numFmtId="164" fontId="0" fillId="0" borderId="0" xfId="1" applyNumberFormat="1" applyFont="1" applyAlignment="1">
      <alignment horizontal="left" vertical="center" wrapText="1"/>
    </xf>
    <xf numFmtId="0" fontId="0" fillId="0" borderId="9" xfId="0" applyFont="1" applyBorder="1" applyAlignment="1">
      <alignment horizontal="left" vertical="center" wrapText="1" indent="1"/>
    </xf>
    <xf numFmtId="0" fontId="0" fillId="0" borderId="12" xfId="0" applyFont="1" applyBorder="1" applyAlignment="1">
      <alignment horizontal="left" vertical="center" wrapText="1" indent="1"/>
    </xf>
    <xf numFmtId="0" fontId="2" fillId="0" borderId="0" xfId="0" applyFont="1" applyAlignment="1">
      <alignment horizontal="right" vertical="center" wrapText="1"/>
    </xf>
    <xf numFmtId="164" fontId="2" fillId="0" borderId="0" xfId="1" applyNumberFormat="1" applyFont="1" applyBorder="1" applyAlignment="1">
      <alignment horizontal="right" wrapText="1"/>
    </xf>
    <xf numFmtId="164" fontId="2" fillId="0" borderId="8" xfId="0" applyNumberFormat="1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 indent="1"/>
    </xf>
    <xf numFmtId="0" fontId="2" fillId="0" borderId="12" xfId="0" applyFont="1" applyBorder="1" applyAlignment="1">
      <alignment horizontal="left" vertical="center" wrapText="1" indent="1"/>
    </xf>
    <xf numFmtId="0" fontId="2" fillId="0" borderId="14" xfId="0" applyFont="1" applyBorder="1" applyAlignment="1">
      <alignment horizontal="left" vertical="center" wrapText="1" indent="1"/>
    </xf>
    <xf numFmtId="0" fontId="0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Border="1" applyAlignment="1">
      <alignment horizontal="left" vertical="center" wrapText="1" indent="1"/>
    </xf>
    <xf numFmtId="0" fontId="2" fillId="0" borderId="12" xfId="0" applyFont="1" applyBorder="1" applyAlignment="1">
      <alignment horizontal="left" vertical="center" wrapText="1" indent="2"/>
    </xf>
    <xf numFmtId="0" fontId="2" fillId="0" borderId="12" xfId="0" quotePrefix="1" applyFont="1" applyBorder="1" applyAlignment="1">
      <alignment horizontal="left" vertical="center" wrapText="1" indent="2"/>
    </xf>
    <xf numFmtId="43" fontId="1" fillId="0" borderId="0" xfId="1" applyFont="1" applyAlignment="1">
      <alignment horizontal="right" wrapText="1"/>
    </xf>
    <xf numFmtId="164" fontId="1" fillId="0" borderId="0" xfId="1" applyNumberFormat="1" applyFont="1" applyBorder="1" applyAlignment="1">
      <alignment horizontal="right" wrapText="1"/>
    </xf>
    <xf numFmtId="0" fontId="2" fillId="0" borderId="0" xfId="0" applyFont="1" applyAlignment="1">
      <alignment vertical="top" wrapText="1"/>
    </xf>
    <xf numFmtId="164" fontId="2" fillId="0" borderId="0" xfId="0" applyNumberFormat="1" applyFont="1" applyAlignment="1">
      <alignment horizontal="right" wrapText="1"/>
    </xf>
    <xf numFmtId="164" fontId="2" fillId="0" borderId="11" xfId="1" applyNumberFormat="1" applyFont="1" applyFill="1" applyBorder="1" applyAlignment="1">
      <alignment horizontal="right" wrapText="1"/>
    </xf>
    <xf numFmtId="164" fontId="2" fillId="0" borderId="13" xfId="1" applyNumberFormat="1" applyFont="1" applyFill="1" applyBorder="1" applyAlignment="1">
      <alignment horizontal="right" wrapText="1"/>
    </xf>
    <xf numFmtId="164" fontId="2" fillId="0" borderId="15" xfId="1" applyNumberFormat="1" applyFont="1" applyFill="1" applyBorder="1" applyAlignment="1">
      <alignment horizontal="right" wrapText="1"/>
    </xf>
    <xf numFmtId="164" fontId="2" fillId="0" borderId="0" xfId="1" applyNumberFormat="1" applyFont="1" applyFill="1" applyBorder="1" applyAlignment="1">
      <alignment horizontal="right" wrapText="1"/>
    </xf>
    <xf numFmtId="164" fontId="2" fillId="0" borderId="0" xfId="1" applyNumberFormat="1" applyFont="1" applyFill="1" applyAlignment="1">
      <alignment horizontal="right" vertical="center" wrapText="1"/>
    </xf>
    <xf numFmtId="164" fontId="2" fillId="0" borderId="1" xfId="1" applyNumberFormat="1" applyFont="1" applyFill="1" applyBorder="1" applyAlignment="1">
      <alignment horizontal="right" vertical="center" wrapText="1"/>
    </xf>
    <xf numFmtId="164" fontId="2" fillId="0" borderId="6" xfId="1" applyNumberFormat="1" applyFont="1" applyFill="1" applyBorder="1" applyAlignment="1">
      <alignment horizontal="right" vertical="center" wrapText="1"/>
    </xf>
    <xf numFmtId="3" fontId="3" fillId="0" borderId="0" xfId="0" applyNumberFormat="1" applyFont="1" applyAlignment="1">
      <alignment horizontal="right" vertical="center" wrapText="1"/>
    </xf>
    <xf numFmtId="164" fontId="2" fillId="0" borderId="7" xfId="1" applyNumberFormat="1" applyFont="1" applyFill="1" applyBorder="1" applyAlignment="1">
      <alignment horizontal="right" vertical="center" wrapText="1"/>
    </xf>
    <xf numFmtId="164" fontId="2" fillId="0" borderId="10" xfId="1" applyNumberFormat="1" applyFont="1" applyFill="1" applyBorder="1" applyAlignment="1">
      <alignment horizontal="right" wrapText="1"/>
    </xf>
    <xf numFmtId="164" fontId="2" fillId="0" borderId="8" xfId="1" applyNumberFormat="1" applyFont="1" applyFill="1" applyBorder="1" applyAlignment="1">
      <alignment horizontal="right" wrapText="1"/>
    </xf>
    <xf numFmtId="164" fontId="2" fillId="0" borderId="0" xfId="1" applyNumberFormat="1" applyFont="1" applyFill="1" applyAlignment="1">
      <alignment horizontal="right" wrapText="1"/>
    </xf>
    <xf numFmtId="164" fontId="2" fillId="0" borderId="1" xfId="1" applyNumberFormat="1" applyFont="1" applyFill="1" applyBorder="1" applyAlignment="1">
      <alignment horizontal="right" wrapText="1"/>
    </xf>
    <xf numFmtId="164" fontId="2" fillId="0" borderId="2" xfId="1" applyNumberFormat="1" applyFont="1" applyFill="1" applyBorder="1" applyAlignment="1">
      <alignment horizontal="right" wrapText="1"/>
    </xf>
    <xf numFmtId="164" fontId="2" fillId="0" borderId="3" xfId="1" applyNumberFormat="1" applyFont="1" applyFill="1" applyBorder="1" applyAlignment="1">
      <alignment horizontal="right" wrapText="1"/>
    </xf>
    <xf numFmtId="164" fontId="2" fillId="0" borderId="4" xfId="1" applyNumberFormat="1" applyFont="1" applyFill="1" applyBorder="1" applyAlignment="1">
      <alignment horizontal="right" wrapText="1"/>
    </xf>
    <xf numFmtId="164" fontId="2" fillId="0" borderId="5" xfId="1" applyNumberFormat="1" applyFont="1" applyFill="1" applyBorder="1" applyAlignment="1">
      <alignment horizontal="right" wrapText="1"/>
    </xf>
    <xf numFmtId="164" fontId="2" fillId="0" borderId="6" xfId="1" applyNumberFormat="1" applyFont="1" applyFill="1" applyBorder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164" fontId="1" fillId="0" borderId="0" xfId="1" applyNumberFormat="1" applyFont="1" applyFill="1" applyAlignment="1">
      <alignment horizontal="right" vertical="center" wrapText="1"/>
    </xf>
    <xf numFmtId="164" fontId="1" fillId="0" borderId="1" xfId="1" applyNumberFormat="1" applyFont="1" applyFill="1" applyBorder="1" applyAlignment="1">
      <alignment horizontal="right" vertical="center" wrapText="1"/>
    </xf>
    <xf numFmtId="164" fontId="1" fillId="0" borderId="3" xfId="1" applyNumberFormat="1" applyFont="1" applyFill="1" applyBorder="1" applyAlignment="1">
      <alignment horizontal="right" wrapText="1"/>
    </xf>
    <xf numFmtId="3" fontId="5" fillId="0" borderId="0" xfId="0" applyNumberFormat="1" applyFont="1" applyAlignment="1">
      <alignment horizontal="right" vertical="center" wrapText="1"/>
    </xf>
    <xf numFmtId="3" fontId="5" fillId="0" borderId="1" xfId="0" applyNumberFormat="1" applyFont="1" applyBorder="1" applyAlignment="1">
      <alignment horizontal="right" vertical="center" wrapText="1"/>
    </xf>
    <xf numFmtId="164" fontId="2" fillId="0" borderId="0" xfId="0" applyNumberFormat="1" applyFont="1" applyAlignment="1">
      <alignment wrapText="1"/>
    </xf>
    <xf numFmtId="164" fontId="2" fillId="0" borderId="0" xfId="1" applyNumberFormat="1" applyFont="1" applyFill="1" applyBorder="1" applyAlignment="1">
      <alignment horizontal="right" vertical="center" wrapText="1"/>
    </xf>
    <xf numFmtId="43" fontId="2" fillId="0" borderId="0" xfId="1" applyFont="1" applyFill="1" applyAlignment="1">
      <alignment horizontal="right" wrapText="1"/>
    </xf>
    <xf numFmtId="43" fontId="2" fillId="0" borderId="8" xfId="1" applyFont="1" applyFill="1" applyBorder="1" applyAlignment="1">
      <alignment horizontal="right" wrapText="1"/>
    </xf>
    <xf numFmtId="43" fontId="2" fillId="0" borderId="0" xfId="1" applyFont="1" applyFill="1" applyBorder="1" applyAlignment="1">
      <alignment horizontal="right" wrapText="1"/>
    </xf>
    <xf numFmtId="0" fontId="2" fillId="0" borderId="14" xfId="0" quotePrefix="1" applyFont="1" applyBorder="1" applyAlignment="1">
      <alignment horizontal="left" vertical="center" wrapText="1" indent="2"/>
    </xf>
    <xf numFmtId="164" fontId="1" fillId="0" borderId="0" xfId="1" applyNumberFormat="1" applyFont="1" applyFill="1" applyAlignment="1">
      <alignment horizontal="right" wrapText="1"/>
    </xf>
    <xf numFmtId="164" fontId="1" fillId="0" borderId="1" xfId="1" applyNumberFormat="1" applyFont="1" applyFill="1" applyBorder="1" applyAlignment="1">
      <alignment horizontal="right" wrapText="1"/>
    </xf>
    <xf numFmtId="164" fontId="1" fillId="0" borderId="2" xfId="1" applyNumberFormat="1" applyFont="1" applyFill="1" applyBorder="1" applyAlignment="1">
      <alignment horizontal="right" wrapText="1"/>
    </xf>
    <xf numFmtId="164" fontId="1" fillId="0" borderId="4" xfId="1" applyNumberFormat="1" applyFont="1" applyFill="1" applyBorder="1" applyAlignment="1">
      <alignment horizontal="right" wrapText="1"/>
    </xf>
    <xf numFmtId="164" fontId="1" fillId="0" borderId="0" xfId="1" applyNumberFormat="1" applyFont="1" applyFill="1" applyBorder="1" applyAlignment="1">
      <alignment horizontal="right" wrapText="1"/>
    </xf>
    <xf numFmtId="164" fontId="1" fillId="0" borderId="5" xfId="1" applyNumberFormat="1" applyFont="1" applyFill="1" applyBorder="1" applyAlignment="1">
      <alignment horizontal="right" wrapText="1"/>
    </xf>
    <xf numFmtId="164" fontId="1" fillId="0" borderId="6" xfId="1" applyNumberFormat="1" applyFont="1" applyFill="1" applyBorder="1" applyAlignment="1">
      <alignment horizontal="right" wrapText="1"/>
    </xf>
    <xf numFmtId="164" fontId="1" fillId="0" borderId="6" xfId="1" applyNumberFormat="1" applyFont="1" applyFill="1" applyBorder="1" applyAlignment="1">
      <alignment horizontal="right" vertical="center" wrapText="1"/>
    </xf>
    <xf numFmtId="164" fontId="1" fillId="0" borderId="7" xfId="1" applyNumberFormat="1" applyFont="1" applyFill="1" applyBorder="1" applyAlignment="1">
      <alignment horizontal="right" vertical="center" wrapText="1"/>
    </xf>
    <xf numFmtId="164" fontId="1" fillId="0" borderId="0" xfId="1" applyNumberFormat="1" applyFont="1" applyFill="1" applyBorder="1" applyAlignment="1">
      <alignment horizontal="right" vertical="center" wrapText="1"/>
    </xf>
    <xf numFmtId="164" fontId="1" fillId="0" borderId="10" xfId="1" applyNumberFormat="1" applyFont="1" applyFill="1" applyBorder="1" applyAlignment="1">
      <alignment horizontal="right" wrapText="1"/>
    </xf>
    <xf numFmtId="164" fontId="1" fillId="0" borderId="11" xfId="1" applyNumberFormat="1" applyFont="1" applyFill="1" applyBorder="1" applyAlignment="1">
      <alignment horizontal="right" wrapText="1"/>
    </xf>
    <xf numFmtId="164" fontId="1" fillId="0" borderId="13" xfId="1" applyNumberFormat="1" applyFont="1" applyFill="1" applyBorder="1" applyAlignment="1">
      <alignment horizontal="right" wrapText="1"/>
    </xf>
    <xf numFmtId="164" fontId="1" fillId="0" borderId="8" xfId="1" applyNumberFormat="1" applyFont="1" applyFill="1" applyBorder="1" applyAlignment="1">
      <alignment horizontal="right" wrapText="1"/>
    </xf>
    <xf numFmtId="164" fontId="1" fillId="0" borderId="15" xfId="1" applyNumberFormat="1" applyFont="1" applyFill="1" applyBorder="1" applyAlignment="1">
      <alignment horizontal="right" wrapText="1"/>
    </xf>
    <xf numFmtId="3" fontId="2" fillId="0" borderId="0" xfId="1" applyNumberFormat="1" applyFont="1" applyFill="1" applyAlignment="1">
      <alignment horizontal="right" wrapText="1"/>
    </xf>
    <xf numFmtId="3" fontId="2" fillId="0" borderId="0" xfId="1" applyNumberFormat="1" applyFont="1" applyAlignment="1">
      <alignment horizontal="right" wrapText="1"/>
    </xf>
    <xf numFmtId="3" fontId="2" fillId="0" borderId="1" xfId="1" applyNumberFormat="1" applyFont="1" applyBorder="1" applyAlignment="1">
      <alignment horizontal="right" wrapText="1"/>
    </xf>
    <xf numFmtId="164" fontId="2" fillId="0" borderId="0" xfId="1" applyNumberFormat="1" applyFont="1" applyAlignment="1">
      <alignment wrapText="1"/>
    </xf>
    <xf numFmtId="0" fontId="5" fillId="0" borderId="0" xfId="0" applyFont="1" applyBorder="1" applyAlignment="1">
      <alignment horizontal="right" vertical="center" wrapText="1"/>
    </xf>
    <xf numFmtId="164" fontId="2" fillId="0" borderId="16" xfId="1" applyNumberFormat="1" applyFont="1" applyFill="1" applyBorder="1" applyAlignment="1">
      <alignment horizontal="right" vertical="center" wrapText="1"/>
    </xf>
    <xf numFmtId="43" fontId="4" fillId="0" borderId="0" xfId="1" applyFont="1" applyBorder="1" applyAlignment="1">
      <alignment horizontal="righ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 wrapText="1"/>
    </xf>
    <xf numFmtId="0" fontId="0" fillId="0" borderId="14" xfId="0" applyFont="1" applyBorder="1" applyAlignment="1">
      <alignment horizontal="left" vertical="center" wrapText="1" indent="1"/>
    </xf>
    <xf numFmtId="0" fontId="2" fillId="0" borderId="0" xfId="0" applyFont="1" applyAlignment="1">
      <alignment horizontal="right" vertical="center" wrapText="1"/>
    </xf>
    <xf numFmtId="164" fontId="0" fillId="0" borderId="0" xfId="0" applyNumberFormat="1" applyFont="1" applyAlignment="1">
      <alignment horizontal="right" wrapText="1"/>
    </xf>
    <xf numFmtId="164" fontId="0" fillId="0" borderId="8" xfId="0" applyNumberFormat="1" applyFont="1" applyBorder="1" applyAlignment="1">
      <alignment horizontal="right" vertical="center" wrapText="1"/>
    </xf>
    <xf numFmtId="164" fontId="1" fillId="0" borderId="0" xfId="1" applyNumberFormat="1" applyFont="1" applyBorder="1" applyAlignment="1">
      <alignment horizontal="right" vertical="center" wrapText="1"/>
    </xf>
    <xf numFmtId="164" fontId="1" fillId="0" borderId="8" xfId="1" applyNumberFormat="1" applyFont="1" applyBorder="1" applyAlignment="1">
      <alignment horizontal="right" wrapText="1"/>
    </xf>
    <xf numFmtId="43" fontId="1" fillId="0" borderId="8" xfId="1" applyFont="1" applyBorder="1" applyAlignment="1">
      <alignment horizontal="right" wrapText="1"/>
    </xf>
    <xf numFmtId="43" fontId="1" fillId="0" borderId="0" xfId="1" applyFont="1" applyBorder="1" applyAlignment="1">
      <alignment horizontal="right" wrapText="1"/>
    </xf>
    <xf numFmtId="0" fontId="0" fillId="0" borderId="0" xfId="0" applyFont="1" applyBorder="1" applyAlignment="1">
      <alignment horizontal="left" vertical="center" wrapText="1" indent="1"/>
    </xf>
    <xf numFmtId="0" fontId="0" fillId="0" borderId="12" xfId="0" applyFont="1" applyBorder="1" applyAlignment="1">
      <alignment horizontal="left" vertical="center" wrapText="1" indent="2"/>
    </xf>
    <xf numFmtId="0" fontId="0" fillId="0" borderId="12" xfId="0" quotePrefix="1" applyFont="1" applyBorder="1" applyAlignment="1">
      <alignment horizontal="left" vertical="center" wrapText="1" indent="2"/>
    </xf>
    <xf numFmtId="0" fontId="0" fillId="0" borderId="14" xfId="0" quotePrefix="1" applyFont="1" applyBorder="1" applyAlignment="1">
      <alignment horizontal="left" vertical="center" wrapText="1" indent="2"/>
    </xf>
    <xf numFmtId="43" fontId="1" fillId="0" borderId="0" xfId="1" applyFont="1" applyAlignment="1">
      <alignment horizontal="right" wrapText="1"/>
    </xf>
    <xf numFmtId="3" fontId="1" fillId="0" borderId="0" xfId="1" applyNumberFormat="1" applyFont="1" applyFill="1" applyAlignment="1">
      <alignment horizontal="right" wrapText="1"/>
    </xf>
    <xf numFmtId="0" fontId="1" fillId="0" borderId="1" xfId="1" applyNumberFormat="1" applyFont="1" applyFill="1" applyBorder="1" applyAlignment="1">
      <alignment horizontal="right" wrapText="1"/>
    </xf>
    <xf numFmtId="3" fontId="1" fillId="0" borderId="1" xfId="1" applyNumberFormat="1" applyFont="1" applyFill="1" applyBorder="1" applyAlignment="1">
      <alignment horizontal="right" wrapText="1"/>
    </xf>
    <xf numFmtId="3" fontId="1" fillId="0" borderId="0" xfId="1" applyNumberFormat="1" applyFont="1" applyFill="1" applyBorder="1" applyAlignment="1">
      <alignment horizontal="right" wrapText="1"/>
    </xf>
    <xf numFmtId="15" fontId="2" fillId="0" borderId="0" xfId="0" applyNumberFormat="1" applyFont="1" applyAlignment="1">
      <alignment vertical="center"/>
    </xf>
    <xf numFmtId="3" fontId="1" fillId="0" borderId="0" xfId="1" applyNumberFormat="1" applyFont="1" applyAlignment="1">
      <alignment horizontal="right" wrapText="1"/>
    </xf>
    <xf numFmtId="0" fontId="1" fillId="0" borderId="1" xfId="1" applyNumberFormat="1" applyFont="1" applyBorder="1" applyAlignment="1">
      <alignment horizontal="right" wrapText="1"/>
    </xf>
    <xf numFmtId="3" fontId="1" fillId="0" borderId="1" xfId="1" applyNumberFormat="1" applyFont="1" applyBorder="1" applyAlignment="1">
      <alignment horizontal="right" wrapText="1"/>
    </xf>
    <xf numFmtId="3" fontId="1" fillId="0" borderId="0" xfId="1" applyNumberFormat="1" applyFont="1" applyBorder="1" applyAlignment="1">
      <alignment horizontal="right" wrapText="1"/>
    </xf>
    <xf numFmtId="3" fontId="1" fillId="0" borderId="0" xfId="1" applyNumberFormat="1" applyFont="1" applyFill="1" applyAlignment="1">
      <alignment horizontal="right" vertical="center" wrapText="1"/>
    </xf>
    <xf numFmtId="3" fontId="1" fillId="0" borderId="1" xfId="1" applyNumberFormat="1" applyFont="1" applyFill="1" applyBorder="1" applyAlignment="1">
      <alignment horizontal="right" vertical="center" wrapText="1"/>
    </xf>
    <xf numFmtId="0" fontId="0" fillId="0" borderId="0" xfId="0" applyFont="1" applyBorder="1" applyAlignment="1">
      <alignment horizontal="right" vertical="center"/>
    </xf>
    <xf numFmtId="0" fontId="0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164" fontId="2" fillId="0" borderId="7" xfId="1" applyNumberFormat="1" applyFont="1" applyBorder="1" applyAlignment="1">
      <alignment horizontal="right" wrapText="1"/>
    </xf>
    <xf numFmtId="164" fontId="1" fillId="0" borderId="7" xfId="1" applyNumberFormat="1" applyFont="1" applyBorder="1" applyAlignment="1">
      <alignment horizontal="right" wrapText="1"/>
    </xf>
    <xf numFmtId="164" fontId="0" fillId="0" borderId="0" xfId="1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164" fontId="2" fillId="0" borderId="16" xfId="1" applyNumberFormat="1" applyFont="1" applyBorder="1" applyAlignment="1">
      <alignment horizontal="right" wrapText="1"/>
    </xf>
    <xf numFmtId="0" fontId="0" fillId="0" borderId="0" xfId="0" quotePrefix="1" applyFont="1" applyAlignment="1">
      <alignment horizontal="left" vertical="center" wrapText="1"/>
    </xf>
    <xf numFmtId="164" fontId="1" fillId="0" borderId="16" xfId="1" applyNumberFormat="1" applyFont="1" applyBorder="1" applyAlignment="1">
      <alignment horizontal="right" wrapText="1"/>
    </xf>
    <xf numFmtId="0" fontId="2" fillId="0" borderId="0" xfId="0" applyFont="1" applyAlignment="1">
      <alignment horizontal="center" vertical="center" wrapText="1"/>
    </xf>
    <xf numFmtId="16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vertical="center" wrapText="1"/>
    </xf>
    <xf numFmtId="0" fontId="0" fillId="0" borderId="0" xfId="0" applyFont="1" applyAlignment="1">
      <alignment horizontal="right" vertical="center" wrapText="1"/>
    </xf>
    <xf numFmtId="164" fontId="0" fillId="0" borderId="0" xfId="0" applyNumberFormat="1" applyFont="1" applyAlignment="1">
      <alignment horizontal="right" wrapText="1"/>
    </xf>
    <xf numFmtId="43" fontId="2" fillId="0" borderId="0" xfId="1" applyFont="1" applyFill="1" applyAlignment="1">
      <alignment horizontal="right" wrapText="1"/>
    </xf>
    <xf numFmtId="43" fontId="1" fillId="0" borderId="0" xfId="1" applyFont="1" applyAlignment="1">
      <alignment horizontal="right" wrapText="1"/>
    </xf>
    <xf numFmtId="1" fontId="2" fillId="0" borderId="0" xfId="0" quotePrefix="1" applyNumberFormat="1" applyFont="1" applyAlignment="1">
      <alignment horizontal="center" vertical="center" wrapText="1"/>
    </xf>
    <xf numFmtId="1" fontId="0" fillId="0" borderId="0" xfId="0" quotePrefix="1" applyNumberFormat="1" applyFont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D306E-9D1E-4B35-95AA-1A900003D20D}">
  <sheetPr>
    <pageSetUpPr fitToPage="1"/>
  </sheetPr>
  <dimension ref="A1:F52"/>
  <sheetViews>
    <sheetView tabSelected="1" workbookViewId="0">
      <selection activeCell="E14" sqref="E14"/>
    </sheetView>
  </sheetViews>
  <sheetFormatPr defaultColWidth="9.140625" defaultRowHeight="15" x14ac:dyDescent="0.25"/>
  <cols>
    <col min="1" max="1" width="62.140625" style="1" customWidth="1"/>
    <col min="2" max="2" width="4.7109375" style="1" bestFit="1" customWidth="1"/>
    <col min="3" max="3" width="14.140625" style="1" customWidth="1"/>
    <col min="4" max="4" width="2" style="1" customWidth="1"/>
    <col min="5" max="5" width="14.140625" style="1" customWidth="1"/>
    <col min="6" max="16384" width="9.140625" style="1"/>
  </cols>
  <sheetData>
    <row r="1" spans="1:6" x14ac:dyDescent="0.25">
      <c r="A1" s="20" t="s">
        <v>70</v>
      </c>
    </row>
    <row r="2" spans="1:6" x14ac:dyDescent="0.25">
      <c r="A2" s="20" t="s">
        <v>226</v>
      </c>
    </row>
    <row r="3" spans="1:6" x14ac:dyDescent="0.25">
      <c r="A3" s="138" t="s">
        <v>166</v>
      </c>
    </row>
    <row r="4" spans="1:6" x14ac:dyDescent="0.25">
      <c r="A4" s="3"/>
      <c r="B4" s="4"/>
      <c r="C4" s="156"/>
      <c r="D4" s="156"/>
      <c r="E4" s="156"/>
    </row>
    <row r="5" spans="1:6" ht="45" x14ac:dyDescent="0.25">
      <c r="A5" s="3"/>
      <c r="B5" s="4"/>
      <c r="C5" s="21" t="s">
        <v>166</v>
      </c>
      <c r="D5" s="51"/>
      <c r="E5" s="6" t="s">
        <v>165</v>
      </c>
      <c r="F5" s="21"/>
    </row>
    <row r="6" spans="1:6" x14ac:dyDescent="0.25">
      <c r="A6" s="3"/>
      <c r="B6" s="4"/>
      <c r="C6" s="59" t="s">
        <v>71</v>
      </c>
      <c r="D6" s="10"/>
      <c r="E6" s="58" t="s">
        <v>71</v>
      </c>
    </row>
    <row r="7" spans="1:6" x14ac:dyDescent="0.25">
      <c r="A7" s="3"/>
      <c r="B7" s="4"/>
      <c r="C7" s="5"/>
      <c r="D7" s="5"/>
      <c r="E7" s="3"/>
    </row>
    <row r="8" spans="1:6" x14ac:dyDescent="0.25">
      <c r="A8" s="3" t="s">
        <v>55</v>
      </c>
      <c r="B8" s="4"/>
      <c r="C8" s="113">
        <v>3930404</v>
      </c>
      <c r="D8" s="12"/>
      <c r="E8" s="134">
        <v>3764273</v>
      </c>
    </row>
    <row r="9" spans="1:6" ht="15.75" thickBot="1" x14ac:dyDescent="0.3">
      <c r="A9" s="3" t="s">
        <v>56</v>
      </c>
      <c r="B9" s="4"/>
      <c r="C9" s="114">
        <v>4490</v>
      </c>
      <c r="D9" s="12"/>
      <c r="E9" s="135">
        <v>752</v>
      </c>
    </row>
    <row r="10" spans="1:6" x14ac:dyDescent="0.25">
      <c r="A10" s="3" t="s">
        <v>57</v>
      </c>
      <c r="B10" s="4"/>
      <c r="C10" s="78">
        <f>SUM(C8:C9)</f>
        <v>3934894</v>
      </c>
      <c r="D10" s="12"/>
      <c r="E10" s="97">
        <f>SUM(E8:E9)</f>
        <v>3765025</v>
      </c>
    </row>
    <row r="11" spans="1:6" ht="15.75" thickBot="1" x14ac:dyDescent="0.3">
      <c r="A11" s="3" t="s">
        <v>58</v>
      </c>
      <c r="B11" s="4"/>
      <c r="C11" s="14">
        <v>-2370696</v>
      </c>
      <c r="D11" s="12"/>
      <c r="E11" s="98">
        <v>-2419985</v>
      </c>
    </row>
    <row r="12" spans="1:6" ht="15.75" thickBot="1" x14ac:dyDescent="0.3">
      <c r="A12" s="5" t="s">
        <v>59</v>
      </c>
      <c r="B12" s="7"/>
      <c r="C12" s="80">
        <f>SUM(C10:C11)</f>
        <v>1564198</v>
      </c>
      <c r="D12" s="12"/>
      <c r="E12" s="99">
        <f>SUM(E10:E11)</f>
        <v>1345040</v>
      </c>
    </row>
    <row r="13" spans="1:6" x14ac:dyDescent="0.25">
      <c r="A13" s="3"/>
      <c r="B13" s="4"/>
      <c r="C13" s="78"/>
      <c r="D13" s="12"/>
      <c r="E13" s="97"/>
    </row>
    <row r="14" spans="1:6" x14ac:dyDescent="0.25">
      <c r="A14" s="3" t="s">
        <v>60</v>
      </c>
      <c r="B14" s="4"/>
      <c r="C14" s="113">
        <v>351679</v>
      </c>
      <c r="D14" s="12"/>
      <c r="E14" s="134">
        <v>273787</v>
      </c>
    </row>
    <row r="15" spans="1:6" ht="15.75" thickBot="1" x14ac:dyDescent="0.3">
      <c r="A15" s="3" t="s">
        <v>61</v>
      </c>
      <c r="B15" s="4"/>
      <c r="C15" s="14">
        <v>-47543</v>
      </c>
      <c r="D15" s="12"/>
      <c r="E15" s="98">
        <v>-51525</v>
      </c>
    </row>
    <row r="16" spans="1:6" ht="15.75" thickBot="1" x14ac:dyDescent="0.3">
      <c r="A16" s="39" t="s">
        <v>164</v>
      </c>
      <c r="B16" s="7"/>
      <c r="C16" s="80">
        <f>SUM(C14:C15)</f>
        <v>304136</v>
      </c>
      <c r="D16" s="12"/>
      <c r="E16" s="99">
        <f>SUM(E14:E15)</f>
        <v>222262</v>
      </c>
    </row>
    <row r="17" spans="1:5" x14ac:dyDescent="0.25">
      <c r="A17" s="3"/>
      <c r="B17" s="4"/>
      <c r="C17" s="78"/>
      <c r="D17" s="12"/>
      <c r="E17" s="97"/>
    </row>
    <row r="18" spans="1:5" ht="15.75" thickBot="1" x14ac:dyDescent="0.3">
      <c r="A18" s="3" t="s">
        <v>241</v>
      </c>
      <c r="B18" s="4"/>
      <c r="C18" s="14">
        <v>-30491</v>
      </c>
      <c r="D18" s="12"/>
      <c r="E18" s="136">
        <v>12852</v>
      </c>
    </row>
    <row r="19" spans="1:5" x14ac:dyDescent="0.25">
      <c r="A19" s="3"/>
      <c r="B19" s="4"/>
      <c r="C19" s="78"/>
      <c r="D19" s="12"/>
      <c r="E19" s="97"/>
    </row>
    <row r="20" spans="1:5" x14ac:dyDescent="0.25">
      <c r="A20" s="3" t="s">
        <v>62</v>
      </c>
      <c r="B20" s="4"/>
      <c r="C20" s="78">
        <f>C12+C16+C18</f>
        <v>1837843</v>
      </c>
      <c r="D20" s="12"/>
      <c r="E20" s="97">
        <f>E12+E16+E18</f>
        <v>1580154</v>
      </c>
    </row>
    <row r="21" spans="1:5" ht="15.75" thickBot="1" x14ac:dyDescent="0.3">
      <c r="A21" s="3" t="s">
        <v>63</v>
      </c>
      <c r="B21" s="4"/>
      <c r="C21" s="14">
        <v>-693836</v>
      </c>
      <c r="D21" s="12"/>
      <c r="E21" s="98">
        <v>-662578</v>
      </c>
    </row>
    <row r="22" spans="1:5" ht="15.75" thickBot="1" x14ac:dyDescent="0.3">
      <c r="A22" s="39" t="s">
        <v>64</v>
      </c>
      <c r="B22" s="7"/>
      <c r="C22" s="80">
        <f>SUM(C20:C21)</f>
        <v>1144007</v>
      </c>
      <c r="D22" s="12"/>
      <c r="E22" s="99">
        <f>SUM(E20:E21)</f>
        <v>917576</v>
      </c>
    </row>
    <row r="23" spans="1:5" x14ac:dyDescent="0.25">
      <c r="A23" s="3"/>
      <c r="B23" s="4"/>
      <c r="C23" s="78"/>
      <c r="D23" s="12"/>
      <c r="E23" s="97"/>
    </row>
    <row r="24" spans="1:5" x14ac:dyDescent="0.25">
      <c r="A24" s="25" t="s">
        <v>103</v>
      </c>
      <c r="B24" s="4"/>
      <c r="C24" s="12">
        <v>-96887</v>
      </c>
      <c r="D24" s="12"/>
      <c r="E24" s="97">
        <v>-42438</v>
      </c>
    </row>
    <row r="25" spans="1:5" x14ac:dyDescent="0.25">
      <c r="A25" s="25" t="s">
        <v>132</v>
      </c>
      <c r="B25" s="4"/>
      <c r="C25" s="12">
        <v>-506</v>
      </c>
      <c r="D25" s="12"/>
      <c r="E25" s="97">
        <v>-25192</v>
      </c>
    </row>
    <row r="26" spans="1:5" x14ac:dyDescent="0.25">
      <c r="A26" s="3" t="s">
        <v>108</v>
      </c>
      <c r="B26" s="4"/>
      <c r="C26" s="12">
        <v>-20</v>
      </c>
      <c r="D26" s="12"/>
      <c r="E26" s="97">
        <v>-611</v>
      </c>
    </row>
    <row r="27" spans="1:5" ht="15.75" thickBot="1" x14ac:dyDescent="0.3">
      <c r="A27" s="3" t="s">
        <v>242</v>
      </c>
      <c r="B27" s="4"/>
      <c r="C27" s="12">
        <v>1300</v>
      </c>
      <c r="D27" s="12"/>
      <c r="E27" s="97">
        <v>-300</v>
      </c>
    </row>
    <row r="28" spans="1:5" ht="15.75" thickBot="1" x14ac:dyDescent="0.3">
      <c r="A28" s="5" t="s">
        <v>65</v>
      </c>
      <c r="B28" s="7"/>
      <c r="C28" s="81">
        <f>SUM(C24:C27)</f>
        <v>-96113</v>
      </c>
      <c r="D28" s="12"/>
      <c r="E28" s="88">
        <f>SUM(E24:E27)</f>
        <v>-68541</v>
      </c>
    </row>
    <row r="29" spans="1:5" x14ac:dyDescent="0.25">
      <c r="A29" s="3"/>
      <c r="B29" s="4"/>
      <c r="C29" s="78"/>
      <c r="D29" s="12"/>
      <c r="E29" s="97"/>
    </row>
    <row r="30" spans="1:5" x14ac:dyDescent="0.25">
      <c r="A30" s="3" t="s">
        <v>155</v>
      </c>
      <c r="B30" s="4"/>
      <c r="C30" s="12">
        <v>-2000</v>
      </c>
      <c r="D30" s="12"/>
      <c r="E30" s="97">
        <v>0</v>
      </c>
    </row>
    <row r="31" spans="1:5" x14ac:dyDescent="0.25">
      <c r="A31" s="3" t="s">
        <v>243</v>
      </c>
      <c r="B31" s="4"/>
      <c r="C31" s="12">
        <v>117</v>
      </c>
      <c r="D31" s="12"/>
      <c r="E31" s="97">
        <v>-81</v>
      </c>
    </row>
    <row r="32" spans="1:5" ht="15.75" thickBot="1" x14ac:dyDescent="0.3">
      <c r="A32" s="3" t="s">
        <v>222</v>
      </c>
      <c r="B32" s="4"/>
      <c r="C32" s="12">
        <v>-99</v>
      </c>
      <c r="D32" s="12"/>
      <c r="E32" s="97">
        <v>-242</v>
      </c>
    </row>
    <row r="33" spans="1:5" ht="15.75" hidden="1" thickBot="1" x14ac:dyDescent="0.3">
      <c r="A33" s="3" t="s">
        <v>142</v>
      </c>
      <c r="B33" s="4"/>
      <c r="C33" s="78">
        <v>0</v>
      </c>
      <c r="D33" s="12"/>
      <c r="E33" s="97">
        <v>0</v>
      </c>
    </row>
    <row r="34" spans="1:5" x14ac:dyDescent="0.25">
      <c r="A34" s="5" t="s">
        <v>66</v>
      </c>
      <c r="B34" s="7"/>
      <c r="C34" s="82">
        <f>SUM(C22,C28:C33)</f>
        <v>1045912</v>
      </c>
      <c r="D34" s="12"/>
      <c r="E34" s="100">
        <f>SUM(E22,E28:E33)</f>
        <v>848712</v>
      </c>
    </row>
    <row r="35" spans="1:5" ht="15.75" thickBot="1" x14ac:dyDescent="0.3">
      <c r="A35" s="3" t="s">
        <v>67</v>
      </c>
      <c r="B35" s="4"/>
      <c r="C35" s="79">
        <v>-159114</v>
      </c>
      <c r="D35" s="12"/>
      <c r="E35" s="98">
        <v>-135068</v>
      </c>
    </row>
    <row r="36" spans="1:5" x14ac:dyDescent="0.25">
      <c r="A36" s="3"/>
      <c r="B36" s="4"/>
      <c r="C36" s="78"/>
      <c r="D36" s="12"/>
      <c r="E36" s="97"/>
    </row>
    <row r="37" spans="1:5" ht="15.75" thickBot="1" x14ac:dyDescent="0.3">
      <c r="A37" s="5" t="s">
        <v>223</v>
      </c>
      <c r="B37" s="7"/>
      <c r="C37" s="80">
        <f>SUM(C34:C35)</f>
        <v>886798</v>
      </c>
      <c r="D37" s="12"/>
      <c r="E37" s="99">
        <f>SUM(E34:E35)</f>
        <v>713644</v>
      </c>
    </row>
    <row r="38" spans="1:5" x14ac:dyDescent="0.25">
      <c r="A38" s="3"/>
      <c r="B38" s="4"/>
      <c r="C38" s="78"/>
      <c r="D38" s="12"/>
      <c r="E38" s="97"/>
    </row>
    <row r="39" spans="1:5" x14ac:dyDescent="0.25">
      <c r="A39" s="5" t="s">
        <v>224</v>
      </c>
      <c r="B39" s="4"/>
      <c r="C39" s="78"/>
      <c r="D39" s="12"/>
      <c r="E39" s="97"/>
    </row>
    <row r="40" spans="1:5" x14ac:dyDescent="0.25">
      <c r="A40" s="3"/>
      <c r="B40" s="4"/>
      <c r="C40" s="78"/>
      <c r="D40" s="12"/>
      <c r="E40" s="97"/>
    </row>
    <row r="41" spans="1:5" x14ac:dyDescent="0.25">
      <c r="A41" s="3" t="s">
        <v>68</v>
      </c>
      <c r="B41" s="4"/>
      <c r="C41" s="78"/>
      <c r="D41" s="12"/>
      <c r="E41" s="97"/>
    </row>
    <row r="42" spans="1:5" x14ac:dyDescent="0.25">
      <c r="A42" s="3" t="s">
        <v>69</v>
      </c>
      <c r="B42" s="4"/>
      <c r="C42" s="112">
        <v>3913</v>
      </c>
      <c r="D42" s="12"/>
      <c r="E42" s="134">
        <v>3775</v>
      </c>
    </row>
    <row r="43" spans="1:5" ht="30.75" thickBot="1" x14ac:dyDescent="0.3">
      <c r="A43" s="3" t="s">
        <v>137</v>
      </c>
      <c r="B43" s="4"/>
      <c r="C43" s="112">
        <v>35687</v>
      </c>
      <c r="D43" s="12"/>
      <c r="E43" s="97">
        <v>-4368</v>
      </c>
    </row>
    <row r="44" spans="1:5" ht="15.75" hidden="1" thickBot="1" x14ac:dyDescent="0.3">
      <c r="A44" s="3" t="s">
        <v>157</v>
      </c>
      <c r="B44" s="4"/>
      <c r="C44" s="78">
        <v>0</v>
      </c>
      <c r="D44" s="12"/>
      <c r="E44" s="97">
        <v>0</v>
      </c>
    </row>
    <row r="45" spans="1:5" x14ac:dyDescent="0.25">
      <c r="A45" s="5"/>
      <c r="B45" s="4"/>
      <c r="C45" s="82">
        <f>SUM(C42:C44)</f>
        <v>39600</v>
      </c>
      <c r="D45" s="12"/>
      <c r="E45" s="100">
        <f>SUM(E42:E44)</f>
        <v>-593</v>
      </c>
    </row>
    <row r="46" spans="1:5" x14ac:dyDescent="0.25">
      <c r="A46" s="3" t="s">
        <v>115</v>
      </c>
      <c r="B46" s="4"/>
      <c r="C46" s="70"/>
      <c r="D46" s="12"/>
      <c r="E46" s="101"/>
    </row>
    <row r="47" spans="1:5" ht="30.75" thickBot="1" x14ac:dyDescent="0.3">
      <c r="A47" s="3" t="s">
        <v>116</v>
      </c>
      <c r="B47" s="4"/>
      <c r="C47" s="14">
        <v>-86561</v>
      </c>
      <c r="D47" s="12"/>
      <c r="E47" s="137">
        <v>84011</v>
      </c>
    </row>
    <row r="48" spans="1:5" ht="15.75" thickBot="1" x14ac:dyDescent="0.3">
      <c r="A48" s="5"/>
      <c r="B48" s="4"/>
      <c r="C48" s="81">
        <f>SUM(C45:C47)</f>
        <v>-46961</v>
      </c>
      <c r="D48" s="12"/>
      <c r="E48" s="88">
        <f>SUM(E45:E47)</f>
        <v>83418</v>
      </c>
    </row>
    <row r="49" spans="1:5" x14ac:dyDescent="0.25">
      <c r="A49" s="5"/>
      <c r="B49" s="4"/>
      <c r="C49" s="83"/>
      <c r="D49" s="12"/>
      <c r="E49" s="102"/>
    </row>
    <row r="50" spans="1:5" ht="15.75" thickBot="1" x14ac:dyDescent="0.3">
      <c r="A50" s="5"/>
      <c r="B50" s="4"/>
      <c r="C50" s="79"/>
      <c r="D50" s="12"/>
      <c r="E50" s="98"/>
    </row>
    <row r="51" spans="1:5" ht="15.75" thickBot="1" x14ac:dyDescent="0.3">
      <c r="A51" s="5" t="s">
        <v>225</v>
      </c>
      <c r="B51" s="4"/>
      <c r="C51" s="84">
        <f>C37+C48</f>
        <v>839837</v>
      </c>
      <c r="D51" s="12"/>
      <c r="E51" s="103">
        <f>E37+E48</f>
        <v>797062</v>
      </c>
    </row>
    <row r="52" spans="1:5" ht="15.75" thickTop="1" x14ac:dyDescent="0.25"/>
  </sheetData>
  <mergeCells count="1">
    <mergeCell ref="C4:E4"/>
  </mergeCells>
  <pageMargins left="0.7" right="0.7" top="0.75" bottom="0.75" header="0.3" footer="0.3"/>
  <pageSetup paperSize="9" scale="92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ECBFA2-F722-42C3-831E-F31F5F2731FE}">
  <sheetPr>
    <pageSetUpPr fitToPage="1"/>
  </sheetPr>
  <dimension ref="A1:E52"/>
  <sheetViews>
    <sheetView workbookViewId="0">
      <selection activeCell="C5" sqref="C5"/>
    </sheetView>
  </sheetViews>
  <sheetFormatPr defaultColWidth="9.140625" defaultRowHeight="15" x14ac:dyDescent="0.25"/>
  <cols>
    <col min="1" max="1" width="62.140625" style="1" customWidth="1"/>
    <col min="2" max="2" width="4.7109375" style="1" bestFit="1" customWidth="1"/>
    <col min="3" max="3" width="14.140625" style="1" customWidth="1"/>
    <col min="4" max="4" width="2" style="1" customWidth="1"/>
    <col min="5" max="5" width="14.140625" style="1" customWidth="1"/>
    <col min="6" max="16384" width="9.140625" style="1"/>
  </cols>
  <sheetData>
    <row r="1" spans="1:5" x14ac:dyDescent="0.25">
      <c r="A1" s="20" t="s">
        <v>18</v>
      </c>
    </row>
    <row r="2" spans="1:5" x14ac:dyDescent="0.25">
      <c r="A2" s="20" t="s">
        <v>229</v>
      </c>
    </row>
    <row r="3" spans="1:5" x14ac:dyDescent="0.25">
      <c r="A3" s="2" t="s">
        <v>168</v>
      </c>
    </row>
    <row r="4" spans="1:5" x14ac:dyDescent="0.25">
      <c r="A4" s="3"/>
      <c r="B4" s="4"/>
      <c r="C4" s="156" t="s">
        <v>213</v>
      </c>
      <c r="D4" s="156"/>
      <c r="E4" s="156"/>
    </row>
    <row r="5" spans="1:5" x14ac:dyDescent="0.25">
      <c r="A5" s="3"/>
      <c r="B5" s="4"/>
      <c r="C5" s="163" t="s">
        <v>244</v>
      </c>
      <c r="D5" s="5"/>
      <c r="E5" s="164" t="s">
        <v>245</v>
      </c>
    </row>
    <row r="6" spans="1:5" x14ac:dyDescent="0.25">
      <c r="A6" s="3"/>
      <c r="B6" s="4"/>
      <c r="C6" s="10" t="s">
        <v>0</v>
      </c>
      <c r="D6" s="10"/>
      <c r="E6" s="11" t="s">
        <v>0</v>
      </c>
    </row>
    <row r="7" spans="1:5" x14ac:dyDescent="0.25">
      <c r="A7" s="3"/>
      <c r="B7" s="4"/>
      <c r="C7" s="5"/>
      <c r="D7" s="5"/>
      <c r="E7" s="3"/>
    </row>
    <row r="8" spans="1:5" x14ac:dyDescent="0.25">
      <c r="A8" s="3" t="s">
        <v>1</v>
      </c>
      <c r="B8" s="4"/>
      <c r="C8" s="113">
        <v>3930404</v>
      </c>
      <c r="D8" s="12"/>
      <c r="E8" s="139">
        <v>3764273</v>
      </c>
    </row>
    <row r="9" spans="1:5" ht="15.75" thickBot="1" x14ac:dyDescent="0.3">
      <c r="A9" s="3" t="s">
        <v>2</v>
      </c>
      <c r="B9" s="4"/>
      <c r="C9" s="114">
        <v>4490</v>
      </c>
      <c r="D9" s="12"/>
      <c r="E9" s="140">
        <v>752</v>
      </c>
    </row>
    <row r="10" spans="1:5" x14ac:dyDescent="0.25">
      <c r="A10" s="3" t="s">
        <v>3</v>
      </c>
      <c r="B10" s="4"/>
      <c r="C10" s="12">
        <f>SUM(C8:C9)</f>
        <v>3934894</v>
      </c>
      <c r="D10" s="12"/>
      <c r="E10" s="41">
        <f>SUM(E8:E9)</f>
        <v>3765025</v>
      </c>
    </row>
    <row r="11" spans="1:5" ht="15.75" thickBot="1" x14ac:dyDescent="0.3">
      <c r="A11" s="3" t="s">
        <v>4</v>
      </c>
      <c r="B11" s="4"/>
      <c r="C11" s="14">
        <v>-2370696</v>
      </c>
      <c r="D11" s="12"/>
      <c r="E11" s="40">
        <v>-2419985</v>
      </c>
    </row>
    <row r="12" spans="1:5" ht="15.75" thickBot="1" x14ac:dyDescent="0.3">
      <c r="A12" s="5" t="s">
        <v>5</v>
      </c>
      <c r="B12" s="7"/>
      <c r="C12" s="15">
        <f>SUM(C10:C11)</f>
        <v>1564198</v>
      </c>
      <c r="D12" s="12"/>
      <c r="E12" s="42">
        <f>SUM(E10:E11)</f>
        <v>1345040</v>
      </c>
    </row>
    <row r="13" spans="1:5" x14ac:dyDescent="0.25">
      <c r="A13" s="3"/>
      <c r="B13" s="4"/>
      <c r="C13" s="12"/>
      <c r="D13" s="12"/>
      <c r="E13" s="41"/>
    </row>
    <row r="14" spans="1:5" x14ac:dyDescent="0.25">
      <c r="A14" s="3" t="s">
        <v>6</v>
      </c>
      <c r="B14" s="4"/>
      <c r="C14" s="113">
        <v>351679</v>
      </c>
      <c r="D14" s="12"/>
      <c r="E14" s="139">
        <v>273787</v>
      </c>
    </row>
    <row r="15" spans="1:5" ht="15.75" thickBot="1" x14ac:dyDescent="0.3">
      <c r="A15" s="3" t="s">
        <v>7</v>
      </c>
      <c r="B15" s="4"/>
      <c r="C15" s="14">
        <v>-47543</v>
      </c>
      <c r="D15" s="12"/>
      <c r="E15" s="40">
        <v>-51525</v>
      </c>
    </row>
    <row r="16" spans="1:5" ht="15.75" thickBot="1" x14ac:dyDescent="0.3">
      <c r="A16" s="5" t="s">
        <v>8</v>
      </c>
      <c r="B16" s="7"/>
      <c r="C16" s="15">
        <f>SUM(C14:C15)</f>
        <v>304136</v>
      </c>
      <c r="D16" s="12"/>
      <c r="E16" s="42">
        <f>SUM(E14:E15)</f>
        <v>222262</v>
      </c>
    </row>
    <row r="17" spans="1:5" x14ac:dyDescent="0.25">
      <c r="A17" s="3"/>
      <c r="B17" s="4"/>
      <c r="C17" s="12"/>
      <c r="D17" s="12"/>
      <c r="E17" s="41"/>
    </row>
    <row r="18" spans="1:5" ht="15.75" thickBot="1" x14ac:dyDescent="0.3">
      <c r="A18" s="3" t="s">
        <v>218</v>
      </c>
      <c r="B18" s="4"/>
      <c r="C18" s="14">
        <v>-30491</v>
      </c>
      <c r="D18" s="12"/>
      <c r="E18" s="141">
        <v>12852</v>
      </c>
    </row>
    <row r="19" spans="1:5" x14ac:dyDescent="0.25">
      <c r="A19" s="3"/>
      <c r="B19" s="4"/>
      <c r="C19" s="12"/>
      <c r="D19" s="12"/>
      <c r="E19" s="41"/>
    </row>
    <row r="20" spans="1:5" x14ac:dyDescent="0.25">
      <c r="A20" s="3" t="s">
        <v>9</v>
      </c>
      <c r="B20" s="4"/>
      <c r="C20" s="12">
        <f>C12+C16+C18</f>
        <v>1837843</v>
      </c>
      <c r="D20" s="12"/>
      <c r="E20" s="41">
        <f>E12+E16+E18</f>
        <v>1580154</v>
      </c>
    </row>
    <row r="21" spans="1:5" ht="15.75" thickBot="1" x14ac:dyDescent="0.3">
      <c r="A21" s="3" t="s">
        <v>10</v>
      </c>
      <c r="B21" s="4"/>
      <c r="C21" s="14">
        <v>-693836</v>
      </c>
      <c r="D21" s="12"/>
      <c r="E21" s="40">
        <v>-662578</v>
      </c>
    </row>
    <row r="22" spans="1:5" ht="15.75" thickBot="1" x14ac:dyDescent="0.3">
      <c r="A22" s="5" t="s">
        <v>11</v>
      </c>
      <c r="B22" s="7"/>
      <c r="C22" s="15">
        <f>SUM(C20:C21)</f>
        <v>1144007</v>
      </c>
      <c r="D22" s="12"/>
      <c r="E22" s="42">
        <f>SUM(E20:E21)</f>
        <v>917576</v>
      </c>
    </row>
    <row r="23" spans="1:5" x14ac:dyDescent="0.25">
      <c r="A23" s="3"/>
      <c r="B23" s="4"/>
      <c r="C23" s="12"/>
      <c r="D23" s="12"/>
      <c r="E23" s="41"/>
    </row>
    <row r="24" spans="1:5" x14ac:dyDescent="0.25">
      <c r="A24" s="3" t="s">
        <v>104</v>
      </c>
      <c r="B24" s="4"/>
      <c r="C24" s="12">
        <v>-96887</v>
      </c>
      <c r="D24" s="12"/>
      <c r="E24" s="41">
        <v>-42438</v>
      </c>
    </row>
    <row r="25" spans="1:5" x14ac:dyDescent="0.25">
      <c r="A25" s="3" t="s">
        <v>126</v>
      </c>
      <c r="B25" s="4"/>
      <c r="C25" s="12">
        <v>-506</v>
      </c>
      <c r="D25" s="12"/>
      <c r="E25" s="41">
        <v>-25192</v>
      </c>
    </row>
    <row r="26" spans="1:5" x14ac:dyDescent="0.25">
      <c r="A26" s="3" t="s">
        <v>127</v>
      </c>
      <c r="B26" s="4"/>
      <c r="C26" s="12">
        <v>-20</v>
      </c>
      <c r="D26" s="12"/>
      <c r="E26" s="41">
        <v>-611</v>
      </c>
    </row>
    <row r="27" spans="1:5" ht="30.75" thickBot="1" x14ac:dyDescent="0.3">
      <c r="A27" s="3" t="s">
        <v>219</v>
      </c>
      <c r="B27" s="4"/>
      <c r="C27" s="12">
        <v>1300</v>
      </c>
      <c r="D27" s="12"/>
      <c r="E27" s="41">
        <v>-300</v>
      </c>
    </row>
    <row r="28" spans="1:5" ht="15.75" thickBot="1" x14ac:dyDescent="0.3">
      <c r="A28" s="5" t="s">
        <v>13</v>
      </c>
      <c r="B28" s="7"/>
      <c r="C28" s="16">
        <f>SUM(C24:C27)</f>
        <v>-96113</v>
      </c>
      <c r="D28" s="12"/>
      <c r="E28" s="43">
        <f>SUM(E24:E27)</f>
        <v>-68541</v>
      </c>
    </row>
    <row r="29" spans="1:5" x14ac:dyDescent="0.25">
      <c r="A29" s="3"/>
      <c r="B29" s="4"/>
      <c r="C29" s="12"/>
      <c r="D29" s="12"/>
      <c r="E29" s="41"/>
    </row>
    <row r="30" spans="1:5" x14ac:dyDescent="0.25">
      <c r="A30" s="3" t="s">
        <v>156</v>
      </c>
      <c r="B30" s="4"/>
      <c r="C30" s="12">
        <v>-2000</v>
      </c>
      <c r="D30" s="12"/>
      <c r="E30" s="41">
        <v>0</v>
      </c>
    </row>
    <row r="31" spans="1:5" ht="30" x14ac:dyDescent="0.25">
      <c r="A31" s="3" t="s">
        <v>220</v>
      </c>
      <c r="B31" s="4"/>
      <c r="C31" s="12">
        <v>117</v>
      </c>
      <c r="D31" s="12"/>
      <c r="E31" s="41">
        <v>-81</v>
      </c>
    </row>
    <row r="32" spans="1:5" ht="15.75" thickBot="1" x14ac:dyDescent="0.3">
      <c r="A32" s="3" t="s">
        <v>221</v>
      </c>
      <c r="B32" s="4"/>
      <c r="C32" s="12">
        <v>-99</v>
      </c>
      <c r="D32" s="12"/>
      <c r="E32" s="41">
        <v>-242</v>
      </c>
    </row>
    <row r="33" spans="1:5" ht="15.75" hidden="1" thickBot="1" x14ac:dyDescent="0.3">
      <c r="A33" s="3" t="s">
        <v>143</v>
      </c>
      <c r="B33" s="4"/>
      <c r="C33" s="12">
        <v>0</v>
      </c>
      <c r="D33" s="12"/>
      <c r="E33" s="41">
        <v>0</v>
      </c>
    </row>
    <row r="34" spans="1:5" x14ac:dyDescent="0.25">
      <c r="A34" s="5" t="s">
        <v>14</v>
      </c>
      <c r="B34" s="7"/>
      <c r="C34" s="17">
        <f>SUM(C22,C28:C33)</f>
        <v>1045912</v>
      </c>
      <c r="D34" s="12"/>
      <c r="E34" s="44">
        <f>SUM(E22,E28:E33)</f>
        <v>848712</v>
      </c>
    </row>
    <row r="35" spans="1:5" ht="15.75" thickBot="1" x14ac:dyDescent="0.3">
      <c r="A35" s="3" t="s">
        <v>15</v>
      </c>
      <c r="B35" s="4"/>
      <c r="C35" s="14">
        <v>-159114</v>
      </c>
      <c r="D35" s="12"/>
      <c r="E35" s="40">
        <v>-135068</v>
      </c>
    </row>
    <row r="36" spans="1:5" x14ac:dyDescent="0.25">
      <c r="A36" s="3"/>
      <c r="B36" s="4"/>
      <c r="C36" s="12"/>
      <c r="D36" s="12"/>
      <c r="E36" s="41"/>
    </row>
    <row r="37" spans="1:5" ht="15.75" thickBot="1" x14ac:dyDescent="0.3">
      <c r="A37" s="5" t="s">
        <v>145</v>
      </c>
      <c r="B37" s="7"/>
      <c r="C37" s="15">
        <f>SUM(C34:C35)</f>
        <v>886798</v>
      </c>
      <c r="D37" s="12"/>
      <c r="E37" s="42">
        <f>SUM(E34:E35)</f>
        <v>713644</v>
      </c>
    </row>
    <row r="38" spans="1:5" x14ac:dyDescent="0.25">
      <c r="A38" s="3"/>
      <c r="B38" s="4"/>
      <c r="C38" s="12"/>
      <c r="D38" s="12"/>
      <c r="E38" s="41"/>
    </row>
    <row r="39" spans="1:5" x14ac:dyDescent="0.25">
      <c r="A39" s="5" t="s">
        <v>146</v>
      </c>
      <c r="B39" s="4"/>
      <c r="C39" s="12"/>
      <c r="D39" s="12"/>
      <c r="E39" s="41"/>
    </row>
    <row r="40" spans="1:5" x14ac:dyDescent="0.25">
      <c r="A40" s="3"/>
      <c r="B40" s="4"/>
      <c r="C40" s="12"/>
      <c r="D40" s="12"/>
      <c r="E40" s="41"/>
    </row>
    <row r="41" spans="1:5" x14ac:dyDescent="0.25">
      <c r="A41" s="3" t="s">
        <v>16</v>
      </c>
      <c r="B41" s="4"/>
      <c r="C41" s="12"/>
      <c r="D41" s="12"/>
      <c r="E41" s="41"/>
    </row>
    <row r="42" spans="1:5" x14ac:dyDescent="0.25">
      <c r="A42" s="3" t="s">
        <v>17</v>
      </c>
      <c r="B42" s="4"/>
      <c r="C42" s="113">
        <v>3913</v>
      </c>
      <c r="D42" s="12"/>
      <c r="E42" s="139">
        <v>3775</v>
      </c>
    </row>
    <row r="43" spans="1:5" ht="45" x14ac:dyDescent="0.25">
      <c r="A43" s="3" t="s">
        <v>122</v>
      </c>
      <c r="B43" s="4"/>
      <c r="C43" s="113">
        <v>35687</v>
      </c>
      <c r="D43" s="12"/>
      <c r="E43" s="41">
        <v>-4368</v>
      </c>
    </row>
    <row r="44" spans="1:5" ht="30.75" thickBot="1" x14ac:dyDescent="0.3">
      <c r="A44" s="3" t="s">
        <v>144</v>
      </c>
      <c r="B44" s="4"/>
      <c r="C44" s="113">
        <v>0</v>
      </c>
      <c r="D44" s="12"/>
      <c r="E44" s="41">
        <v>0</v>
      </c>
    </row>
    <row r="45" spans="1:5" x14ac:dyDescent="0.25">
      <c r="A45" s="5"/>
      <c r="B45" s="4"/>
      <c r="C45" s="17">
        <f>SUM(C42:C44)</f>
        <v>39600</v>
      </c>
      <c r="D45" s="12"/>
      <c r="E45" s="44">
        <f>SUM(E42:E44)</f>
        <v>-593</v>
      </c>
    </row>
    <row r="46" spans="1:5" x14ac:dyDescent="0.25">
      <c r="A46" s="3" t="s">
        <v>113</v>
      </c>
      <c r="B46" s="4"/>
      <c r="C46" s="52"/>
      <c r="D46" s="12"/>
      <c r="E46" s="64"/>
    </row>
    <row r="47" spans="1:5" ht="45.75" thickBot="1" x14ac:dyDescent="0.3">
      <c r="A47" s="3" t="s">
        <v>114</v>
      </c>
      <c r="B47" s="4"/>
      <c r="C47" s="14">
        <v>-86561</v>
      </c>
      <c r="D47" s="12"/>
      <c r="E47" s="142">
        <v>84011</v>
      </c>
    </row>
    <row r="48" spans="1:5" ht="15.75" thickBot="1" x14ac:dyDescent="0.3">
      <c r="A48" s="3"/>
      <c r="B48" s="4"/>
      <c r="C48" s="17">
        <f>SUM(C45:C47)</f>
        <v>-46961</v>
      </c>
      <c r="D48" s="12"/>
      <c r="E48" s="44">
        <f>SUM(E45:E47)</f>
        <v>83418</v>
      </c>
    </row>
    <row r="49" spans="1:5" x14ac:dyDescent="0.25">
      <c r="A49" s="5"/>
      <c r="B49" s="4"/>
      <c r="C49" s="18"/>
      <c r="D49" s="12"/>
      <c r="E49" s="45"/>
    </row>
    <row r="50" spans="1:5" ht="15.75" thickBot="1" x14ac:dyDescent="0.3">
      <c r="B50" s="4"/>
      <c r="C50" s="14"/>
      <c r="D50" s="12"/>
      <c r="E50" s="40"/>
    </row>
    <row r="51" spans="1:5" ht="15.75" thickBot="1" x14ac:dyDescent="0.3">
      <c r="A51" s="5" t="s">
        <v>216</v>
      </c>
      <c r="C51" s="19">
        <f>C37+C48</f>
        <v>839837</v>
      </c>
      <c r="D51" s="12"/>
      <c r="E51" s="46">
        <f>E37+E48</f>
        <v>797062</v>
      </c>
    </row>
    <row r="52" spans="1:5" ht="15.75" thickTop="1" x14ac:dyDescent="0.25"/>
  </sheetData>
  <mergeCells count="1">
    <mergeCell ref="C4:E4"/>
  </mergeCells>
  <pageMargins left="0.7" right="0.7" top="0.75" bottom="0.75" header="0.3" footer="0.3"/>
  <pageSetup paperSize="9" scale="92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C71ED-6882-4FC1-8517-6A38CBE9120F}">
  <sheetPr>
    <pageSetUpPr fitToPage="1"/>
  </sheetPr>
  <dimension ref="A1:E41"/>
  <sheetViews>
    <sheetView workbookViewId="0">
      <selection activeCell="A14" sqref="A14"/>
    </sheetView>
  </sheetViews>
  <sheetFormatPr defaultColWidth="9.140625" defaultRowHeight="15" x14ac:dyDescent="0.25"/>
  <cols>
    <col min="1" max="1" width="72.85546875" style="1" customWidth="1"/>
    <col min="2" max="2" width="3.28515625" style="1" customWidth="1"/>
    <col min="3" max="3" width="16.42578125" style="27" customWidth="1"/>
    <col min="4" max="4" width="2.140625" style="28" customWidth="1"/>
    <col min="5" max="5" width="16.42578125" style="27" customWidth="1"/>
    <col min="6" max="16384" width="9.140625" style="1"/>
  </cols>
  <sheetData>
    <row r="1" spans="1:5" x14ac:dyDescent="0.25">
      <c r="A1" s="20" t="s">
        <v>70</v>
      </c>
    </row>
    <row r="2" spans="1:5" x14ac:dyDescent="0.25">
      <c r="A2" s="2" t="s">
        <v>227</v>
      </c>
    </row>
    <row r="3" spans="1:5" x14ac:dyDescent="0.25">
      <c r="A3" s="2" t="s">
        <v>170</v>
      </c>
    </row>
    <row r="4" spans="1:5" ht="30" x14ac:dyDescent="0.25">
      <c r="A4" s="3"/>
      <c r="B4" s="4"/>
      <c r="C4" s="37" t="s">
        <v>171</v>
      </c>
      <c r="D4" s="8"/>
      <c r="E4" s="133" t="s">
        <v>147</v>
      </c>
    </row>
    <row r="5" spans="1:5" x14ac:dyDescent="0.25">
      <c r="A5" s="3"/>
      <c r="B5" s="7"/>
      <c r="C5" s="34" t="s">
        <v>71</v>
      </c>
      <c r="D5" s="9"/>
      <c r="E5" s="35" t="s">
        <v>71</v>
      </c>
    </row>
    <row r="6" spans="1:5" x14ac:dyDescent="0.25">
      <c r="A6" s="5"/>
      <c r="B6" s="7"/>
      <c r="C6" s="34"/>
      <c r="D6" s="36"/>
      <c r="E6" s="35"/>
    </row>
    <row r="7" spans="1:5" x14ac:dyDescent="0.25">
      <c r="A7" s="5" t="s">
        <v>72</v>
      </c>
      <c r="B7" s="7"/>
      <c r="C7" s="34"/>
      <c r="D7" s="36"/>
      <c r="E7" s="35"/>
    </row>
    <row r="8" spans="1:5" x14ac:dyDescent="0.25">
      <c r="A8" s="23" t="s">
        <v>73</v>
      </c>
      <c r="B8" s="4"/>
      <c r="C8" s="71">
        <v>3354487</v>
      </c>
      <c r="D8" s="47"/>
      <c r="E8" s="86">
        <v>5002214</v>
      </c>
    </row>
    <row r="9" spans="1:5" x14ac:dyDescent="0.25">
      <c r="A9" s="23" t="s">
        <v>74</v>
      </c>
      <c r="B9" s="4"/>
      <c r="C9" s="71">
        <v>7765817</v>
      </c>
      <c r="D9" s="47"/>
      <c r="E9" s="86">
        <v>14425351</v>
      </c>
    </row>
    <row r="10" spans="1:5" x14ac:dyDescent="0.25">
      <c r="A10" s="23" t="s">
        <v>75</v>
      </c>
      <c r="B10" s="4"/>
      <c r="C10" s="71">
        <v>2548164</v>
      </c>
      <c r="D10" s="47"/>
      <c r="E10" s="86">
        <v>2460418</v>
      </c>
    </row>
    <row r="11" spans="1:5" x14ac:dyDescent="0.25">
      <c r="A11" s="23" t="s">
        <v>76</v>
      </c>
      <c r="B11" s="4"/>
      <c r="C11" s="71">
        <v>1664165</v>
      </c>
      <c r="D11" s="47"/>
      <c r="E11" s="86">
        <v>1301021</v>
      </c>
    </row>
    <row r="12" spans="1:5" x14ac:dyDescent="0.25">
      <c r="A12" s="23" t="s">
        <v>77</v>
      </c>
      <c r="B12" s="4"/>
      <c r="C12" s="71">
        <v>78129595</v>
      </c>
      <c r="D12" s="47"/>
      <c r="E12" s="86">
        <v>71084844</v>
      </c>
    </row>
    <row r="13" spans="1:5" x14ac:dyDescent="0.25">
      <c r="A13" s="23" t="s">
        <v>109</v>
      </c>
      <c r="B13" s="4"/>
      <c r="C13" s="71">
        <v>17485325</v>
      </c>
      <c r="D13" s="47"/>
      <c r="E13" s="86">
        <v>15137000</v>
      </c>
    </row>
    <row r="14" spans="1:5" x14ac:dyDescent="0.25">
      <c r="A14" s="23" t="s">
        <v>78</v>
      </c>
      <c r="B14" s="4"/>
      <c r="C14" s="71">
        <v>10009</v>
      </c>
      <c r="D14" s="47"/>
      <c r="E14" s="86">
        <v>664776</v>
      </c>
    </row>
    <row r="15" spans="1:5" x14ac:dyDescent="0.25">
      <c r="A15" s="23" t="s">
        <v>79</v>
      </c>
      <c r="B15" s="4"/>
      <c r="C15" s="71">
        <v>2115705</v>
      </c>
      <c r="D15" s="47"/>
      <c r="E15" s="86">
        <v>3020433</v>
      </c>
    </row>
    <row r="16" spans="1:5" x14ac:dyDescent="0.25">
      <c r="A16" s="23" t="s">
        <v>80</v>
      </c>
      <c r="B16" s="4"/>
      <c r="C16" s="71">
        <v>43919353</v>
      </c>
      <c r="D16" s="47"/>
      <c r="E16" s="86">
        <v>38842869</v>
      </c>
    </row>
    <row r="17" spans="1:5" x14ac:dyDescent="0.25">
      <c r="A17" s="23" t="s">
        <v>117</v>
      </c>
      <c r="B17" s="4"/>
      <c r="C17" s="71">
        <v>45878593</v>
      </c>
      <c r="D17" s="47"/>
      <c r="E17" s="86">
        <v>35669375</v>
      </c>
    </row>
    <row r="18" spans="1:5" x14ac:dyDescent="0.25">
      <c r="A18" s="23" t="s">
        <v>138</v>
      </c>
      <c r="B18" s="4"/>
      <c r="C18" s="71">
        <v>22038</v>
      </c>
      <c r="D18" s="47"/>
      <c r="E18" s="86">
        <v>21201</v>
      </c>
    </row>
    <row r="19" spans="1:5" x14ac:dyDescent="0.25">
      <c r="A19" s="23" t="s">
        <v>81</v>
      </c>
      <c r="B19" s="4"/>
      <c r="C19" s="71">
        <v>115342</v>
      </c>
      <c r="D19" s="47"/>
      <c r="E19" s="86">
        <v>72495</v>
      </c>
    </row>
    <row r="20" spans="1:5" x14ac:dyDescent="0.25">
      <c r="A20" s="23" t="s">
        <v>82</v>
      </c>
      <c r="B20" s="4"/>
      <c r="C20" s="71">
        <v>2971600</v>
      </c>
      <c r="D20" s="47"/>
      <c r="E20" s="86">
        <v>2957785</v>
      </c>
    </row>
    <row r="21" spans="1:5" ht="15.75" thickBot="1" x14ac:dyDescent="0.3">
      <c r="A21" s="23" t="s">
        <v>105</v>
      </c>
      <c r="B21" s="4"/>
      <c r="C21" s="71">
        <v>59500</v>
      </c>
      <c r="D21" s="47"/>
      <c r="E21" s="87">
        <v>61500</v>
      </c>
    </row>
    <row r="22" spans="1:5" ht="15.75" hidden="1" thickBot="1" x14ac:dyDescent="0.3">
      <c r="A22" s="23" t="s">
        <v>83</v>
      </c>
      <c r="B22" s="4"/>
      <c r="C22" s="116">
        <v>0</v>
      </c>
      <c r="D22" s="48"/>
      <c r="E22" s="87">
        <v>0</v>
      </c>
    </row>
    <row r="23" spans="1:5" ht="16.5" thickTop="1" thickBot="1" x14ac:dyDescent="0.3">
      <c r="A23" s="23" t="s">
        <v>84</v>
      </c>
      <c r="B23" s="4"/>
      <c r="C23" s="117">
        <f>SUM(C8:C22)</f>
        <v>206039693</v>
      </c>
      <c r="D23" s="47"/>
      <c r="E23" s="105">
        <f>SUM(E8:E22)</f>
        <v>190721282</v>
      </c>
    </row>
    <row r="24" spans="1:5" ht="15.75" thickTop="1" x14ac:dyDescent="0.25">
      <c r="A24" s="3"/>
      <c r="B24" s="4"/>
      <c r="C24" s="71"/>
      <c r="D24" s="47"/>
      <c r="E24" s="86"/>
    </row>
    <row r="25" spans="1:5" x14ac:dyDescent="0.25">
      <c r="A25" s="5" t="s">
        <v>85</v>
      </c>
      <c r="B25" s="4"/>
      <c r="C25" s="71"/>
      <c r="D25" s="47"/>
      <c r="E25" s="86"/>
    </row>
    <row r="26" spans="1:5" x14ac:dyDescent="0.25">
      <c r="A26" s="23" t="s">
        <v>86</v>
      </c>
      <c r="B26" s="4"/>
      <c r="C26" s="89">
        <v>5905277</v>
      </c>
      <c r="D26" s="47"/>
      <c r="E26" s="143">
        <v>4013695</v>
      </c>
    </row>
    <row r="27" spans="1:5" x14ac:dyDescent="0.25">
      <c r="A27" s="23" t="s">
        <v>87</v>
      </c>
      <c r="B27" s="4"/>
      <c r="C27" s="89">
        <v>174550774</v>
      </c>
      <c r="D27" s="47"/>
      <c r="E27" s="143">
        <v>162892400</v>
      </c>
    </row>
    <row r="28" spans="1:5" x14ac:dyDescent="0.25">
      <c r="A28" s="23" t="s">
        <v>88</v>
      </c>
      <c r="B28" s="4"/>
      <c r="C28" s="89">
        <v>2548164</v>
      </c>
      <c r="D28" s="47"/>
      <c r="E28" s="143">
        <v>2460418</v>
      </c>
    </row>
    <row r="29" spans="1:5" x14ac:dyDescent="0.25">
      <c r="A29" s="23" t="s">
        <v>76</v>
      </c>
      <c r="B29" s="4"/>
      <c r="C29" s="89">
        <v>231216</v>
      </c>
      <c r="D29" s="47"/>
      <c r="E29" s="143">
        <v>304600</v>
      </c>
    </row>
    <row r="30" spans="1:5" x14ac:dyDescent="0.25">
      <c r="A30" s="23" t="s">
        <v>89</v>
      </c>
      <c r="B30" s="4"/>
      <c r="C30" s="89">
        <v>3828471</v>
      </c>
      <c r="D30" s="47"/>
      <c r="E30" s="143">
        <v>2783639</v>
      </c>
    </row>
    <row r="31" spans="1:5" x14ac:dyDescent="0.25">
      <c r="A31" s="23" t="s">
        <v>123</v>
      </c>
      <c r="B31" s="4"/>
      <c r="C31" s="89">
        <v>246461</v>
      </c>
      <c r="D31" s="47"/>
      <c r="E31" s="143">
        <v>89577</v>
      </c>
    </row>
    <row r="32" spans="1:5" ht="15.75" thickBot="1" x14ac:dyDescent="0.3">
      <c r="A32" s="23" t="s">
        <v>90</v>
      </c>
      <c r="B32" s="4"/>
      <c r="C32" s="89">
        <v>319257</v>
      </c>
      <c r="D32" s="47"/>
      <c r="E32" s="143">
        <v>330983</v>
      </c>
    </row>
    <row r="33" spans="1:5" ht="15.75" thickBot="1" x14ac:dyDescent="0.3">
      <c r="A33" s="23" t="s">
        <v>91</v>
      </c>
      <c r="B33" s="4"/>
      <c r="C33" s="75">
        <f>SUM(C26:C32)</f>
        <v>187629620</v>
      </c>
      <c r="D33" s="47"/>
      <c r="E33" s="105">
        <f>SUM(E26:E32)</f>
        <v>172875312</v>
      </c>
    </row>
    <row r="34" spans="1:5" x14ac:dyDescent="0.25">
      <c r="A34" s="3"/>
      <c r="B34" s="4"/>
      <c r="C34" s="71"/>
      <c r="D34" s="47"/>
      <c r="E34" s="86"/>
    </row>
    <row r="35" spans="1:5" x14ac:dyDescent="0.25">
      <c r="A35" s="5" t="s">
        <v>92</v>
      </c>
      <c r="B35" s="4"/>
      <c r="C35" s="71"/>
      <c r="D35" s="47"/>
      <c r="E35" s="86"/>
    </row>
    <row r="36" spans="1:5" x14ac:dyDescent="0.25">
      <c r="A36" s="23" t="s">
        <v>93</v>
      </c>
      <c r="B36" s="4"/>
      <c r="C36" s="89">
        <v>4830448</v>
      </c>
      <c r="D36" s="47"/>
      <c r="E36" s="143">
        <v>4830448</v>
      </c>
    </row>
    <row r="37" spans="1:5" ht="15.75" thickBot="1" x14ac:dyDescent="0.3">
      <c r="A37" s="23" t="s">
        <v>94</v>
      </c>
      <c r="B37" s="4"/>
      <c r="C37" s="90">
        <v>13579625</v>
      </c>
      <c r="D37" s="47"/>
      <c r="E37" s="144">
        <v>13015522</v>
      </c>
    </row>
    <row r="38" spans="1:5" ht="15.75" thickBot="1" x14ac:dyDescent="0.3">
      <c r="A38" s="23" t="s">
        <v>95</v>
      </c>
      <c r="B38" s="7"/>
      <c r="C38" s="72">
        <f>SUM(C36:C37)</f>
        <v>18410073</v>
      </c>
      <c r="D38" s="47"/>
      <c r="E38" s="87">
        <f>SUM(E36:E37)</f>
        <v>17845970</v>
      </c>
    </row>
    <row r="39" spans="1:5" x14ac:dyDescent="0.25">
      <c r="A39" s="24"/>
      <c r="B39" s="7"/>
      <c r="C39" s="71"/>
      <c r="D39" s="47"/>
      <c r="E39" s="86"/>
    </row>
    <row r="40" spans="1:5" ht="15.75" thickBot="1" x14ac:dyDescent="0.3">
      <c r="A40" s="23" t="s">
        <v>96</v>
      </c>
      <c r="B40" s="4"/>
      <c r="C40" s="73">
        <f>C33+C38</f>
        <v>206039693</v>
      </c>
      <c r="D40" s="47"/>
      <c r="E40" s="104">
        <f>E33+E38</f>
        <v>190721282</v>
      </c>
    </row>
    <row r="41" spans="1:5" ht="15.75" thickTop="1" x14ac:dyDescent="0.25">
      <c r="E41" s="63"/>
    </row>
  </sheetData>
  <pageMargins left="0.7" right="0.7" top="0.75" bottom="0.75" header="0.3" footer="0.3"/>
  <pageSetup paperSize="9" scale="78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195DC-8E45-4C75-A2D7-B8C89D8A4C1E}">
  <sheetPr>
    <pageSetUpPr fitToPage="1"/>
  </sheetPr>
  <dimension ref="A1:F41"/>
  <sheetViews>
    <sheetView workbookViewId="0">
      <selection activeCell="E4" sqref="E4"/>
    </sheetView>
  </sheetViews>
  <sheetFormatPr defaultColWidth="9.140625" defaultRowHeight="15" x14ac:dyDescent="0.25"/>
  <cols>
    <col min="1" max="1" width="72.85546875" style="1" customWidth="1"/>
    <col min="2" max="2" width="3.28515625" style="1" customWidth="1"/>
    <col min="3" max="3" width="12.85546875" style="1" bestFit="1" customWidth="1"/>
    <col min="4" max="4" width="2.140625" style="1" customWidth="1"/>
    <col min="5" max="5" width="12.7109375" style="1" bestFit="1" customWidth="1"/>
    <col min="6" max="16384" width="9.140625" style="1"/>
  </cols>
  <sheetData>
    <row r="1" spans="1:5" x14ac:dyDescent="0.25">
      <c r="A1" s="20" t="s">
        <v>18</v>
      </c>
    </row>
    <row r="2" spans="1:5" x14ac:dyDescent="0.25">
      <c r="A2" s="2" t="s">
        <v>228</v>
      </c>
    </row>
    <row r="3" spans="1:5" x14ac:dyDescent="0.25">
      <c r="A3" s="2" t="s">
        <v>172</v>
      </c>
    </row>
    <row r="4" spans="1:5" ht="30" x14ac:dyDescent="0.25">
      <c r="A4" s="3"/>
      <c r="B4" s="4"/>
      <c r="C4" s="163" t="s">
        <v>244</v>
      </c>
      <c r="D4" s="5"/>
      <c r="E4" s="164" t="s">
        <v>246</v>
      </c>
    </row>
    <row r="5" spans="1:5" x14ac:dyDescent="0.25">
      <c r="A5" s="3"/>
      <c r="B5" s="7"/>
      <c r="C5" s="10" t="s">
        <v>0</v>
      </c>
      <c r="D5" s="3"/>
      <c r="E5" s="11" t="s">
        <v>0</v>
      </c>
    </row>
    <row r="6" spans="1:5" x14ac:dyDescent="0.25">
      <c r="A6" s="5"/>
      <c r="B6" s="7"/>
      <c r="C6" s="10"/>
      <c r="D6" s="22"/>
      <c r="E6" s="11"/>
    </row>
    <row r="7" spans="1:5" x14ac:dyDescent="0.25">
      <c r="A7" s="5" t="s">
        <v>19</v>
      </c>
      <c r="B7" s="7"/>
      <c r="C7" s="10"/>
      <c r="D7" s="22"/>
      <c r="E7" s="11"/>
    </row>
    <row r="8" spans="1:5" x14ac:dyDescent="0.25">
      <c r="A8" s="23" t="s">
        <v>20</v>
      </c>
      <c r="B8" s="4"/>
      <c r="C8" s="71">
        <v>3354487</v>
      </c>
      <c r="D8" s="47"/>
      <c r="E8" s="143">
        <v>5002214</v>
      </c>
    </row>
    <row r="9" spans="1:5" x14ac:dyDescent="0.25">
      <c r="A9" s="23" t="s">
        <v>21</v>
      </c>
      <c r="B9" s="4"/>
      <c r="C9" s="71">
        <v>7765817</v>
      </c>
      <c r="D9" s="47"/>
      <c r="E9" s="143">
        <v>14425351</v>
      </c>
    </row>
    <row r="10" spans="1:5" x14ac:dyDescent="0.25">
      <c r="A10" s="23" t="s">
        <v>22</v>
      </c>
      <c r="B10" s="4"/>
      <c r="C10" s="71">
        <v>2548164</v>
      </c>
      <c r="D10" s="47"/>
      <c r="E10" s="143">
        <v>2460418</v>
      </c>
    </row>
    <row r="11" spans="1:5" x14ac:dyDescent="0.25">
      <c r="A11" s="23" t="s">
        <v>23</v>
      </c>
      <c r="B11" s="4"/>
      <c r="C11" s="71">
        <v>1664165</v>
      </c>
      <c r="D11" s="47"/>
      <c r="E11" s="143">
        <v>1301021</v>
      </c>
    </row>
    <row r="12" spans="1:5" x14ac:dyDescent="0.25">
      <c r="A12" s="23" t="s">
        <v>24</v>
      </c>
      <c r="B12" s="4"/>
      <c r="C12" s="71">
        <v>78129595</v>
      </c>
      <c r="D12" s="47"/>
      <c r="E12" s="143">
        <v>71084844</v>
      </c>
    </row>
    <row r="13" spans="1:5" x14ac:dyDescent="0.25">
      <c r="A13" s="23" t="s">
        <v>110</v>
      </c>
      <c r="B13" s="4"/>
      <c r="C13" s="71">
        <v>17485325</v>
      </c>
      <c r="D13" s="47"/>
      <c r="E13" s="143">
        <v>15137000</v>
      </c>
    </row>
    <row r="14" spans="1:5" x14ac:dyDescent="0.25">
      <c r="A14" s="23" t="s">
        <v>25</v>
      </c>
      <c r="B14" s="4"/>
      <c r="C14" s="71">
        <v>10009</v>
      </c>
      <c r="D14" s="47"/>
      <c r="E14" s="143">
        <v>664776</v>
      </c>
    </row>
    <row r="15" spans="1:5" x14ac:dyDescent="0.25">
      <c r="A15" s="23" t="s">
        <v>26</v>
      </c>
      <c r="B15" s="4"/>
      <c r="C15" s="71">
        <v>2115705</v>
      </c>
      <c r="D15" s="47"/>
      <c r="E15" s="143">
        <v>3020433</v>
      </c>
    </row>
    <row r="16" spans="1:5" x14ac:dyDescent="0.25">
      <c r="A16" s="23" t="s">
        <v>27</v>
      </c>
      <c r="B16" s="4"/>
      <c r="C16" s="71">
        <v>43919353</v>
      </c>
      <c r="D16" s="47"/>
      <c r="E16" s="143">
        <v>38842869</v>
      </c>
    </row>
    <row r="17" spans="1:6" x14ac:dyDescent="0.25">
      <c r="A17" s="23" t="s">
        <v>118</v>
      </c>
      <c r="B17" s="4"/>
      <c r="C17" s="71">
        <v>45878593</v>
      </c>
      <c r="D17" s="47"/>
      <c r="E17" s="143">
        <v>35669375</v>
      </c>
    </row>
    <row r="18" spans="1:6" x14ac:dyDescent="0.25">
      <c r="A18" s="23" t="s">
        <v>139</v>
      </c>
      <c r="B18" s="4"/>
      <c r="C18" s="71">
        <v>22038</v>
      </c>
      <c r="D18" s="47"/>
      <c r="E18" s="143">
        <v>21201</v>
      </c>
    </row>
    <row r="19" spans="1:6" ht="14.25" customHeight="1" x14ac:dyDescent="0.25">
      <c r="A19" s="23" t="s">
        <v>28</v>
      </c>
      <c r="B19" s="4"/>
      <c r="C19" s="71">
        <v>115342</v>
      </c>
      <c r="D19" s="47"/>
      <c r="E19" s="143">
        <v>72495</v>
      </c>
    </row>
    <row r="20" spans="1:6" x14ac:dyDescent="0.25">
      <c r="A20" s="23" t="s">
        <v>29</v>
      </c>
      <c r="B20" s="4"/>
      <c r="C20" s="71">
        <v>2971600</v>
      </c>
      <c r="D20" s="47"/>
      <c r="E20" s="143">
        <v>2957785</v>
      </c>
    </row>
    <row r="21" spans="1:6" ht="15.75" thickBot="1" x14ac:dyDescent="0.3">
      <c r="A21" s="23" t="s">
        <v>106</v>
      </c>
      <c r="B21" s="4"/>
      <c r="C21" s="71">
        <v>59500</v>
      </c>
      <c r="D21" s="47"/>
      <c r="E21" s="143">
        <v>61500</v>
      </c>
    </row>
    <row r="22" spans="1:6" ht="15.75" hidden="1" thickBot="1" x14ac:dyDescent="0.3">
      <c r="A22" s="23" t="s">
        <v>30</v>
      </c>
      <c r="B22" s="4"/>
      <c r="C22" s="118">
        <v>0</v>
      </c>
      <c r="D22" s="48"/>
      <c r="E22" s="106">
        <v>0</v>
      </c>
    </row>
    <row r="23" spans="1:6" ht="16.5" thickTop="1" thickBot="1" x14ac:dyDescent="0.3">
      <c r="A23" s="23" t="s">
        <v>31</v>
      </c>
      <c r="B23" s="4"/>
      <c r="C23" s="117">
        <f>SUM(C8:C22)</f>
        <v>206039693</v>
      </c>
      <c r="D23" s="47"/>
      <c r="E23" s="105">
        <f>SUM(E8:E22)</f>
        <v>190721282</v>
      </c>
    </row>
    <row r="24" spans="1:6" ht="15.75" thickTop="1" x14ac:dyDescent="0.25">
      <c r="B24" s="4"/>
      <c r="C24" s="71"/>
      <c r="D24" s="47"/>
      <c r="E24" s="86"/>
    </row>
    <row r="25" spans="1:6" x14ac:dyDescent="0.25">
      <c r="A25" s="5" t="s">
        <v>32</v>
      </c>
      <c r="B25" s="4"/>
      <c r="C25" s="71"/>
      <c r="D25" s="47"/>
      <c r="E25" s="86"/>
    </row>
    <row r="26" spans="1:6" x14ac:dyDescent="0.25">
      <c r="A26" s="23" t="s">
        <v>33</v>
      </c>
      <c r="B26" s="4"/>
      <c r="C26" s="89">
        <v>5905277</v>
      </c>
      <c r="D26" s="47"/>
      <c r="E26" s="143">
        <v>4013695</v>
      </c>
    </row>
    <row r="27" spans="1:6" x14ac:dyDescent="0.25">
      <c r="A27" s="23" t="s">
        <v>34</v>
      </c>
      <c r="B27" s="4"/>
      <c r="C27" s="89">
        <v>174550774</v>
      </c>
      <c r="D27" s="47"/>
      <c r="E27" s="143">
        <v>162892400</v>
      </c>
    </row>
    <row r="28" spans="1:6" x14ac:dyDescent="0.25">
      <c r="A28" s="23" t="s">
        <v>35</v>
      </c>
      <c r="B28" s="4"/>
      <c r="C28" s="89">
        <v>2548164</v>
      </c>
      <c r="D28" s="47"/>
      <c r="E28" s="143">
        <v>2460418</v>
      </c>
    </row>
    <row r="29" spans="1:6" x14ac:dyDescent="0.25">
      <c r="A29" s="23" t="s">
        <v>23</v>
      </c>
      <c r="B29" s="4"/>
      <c r="C29" s="89">
        <v>231216</v>
      </c>
      <c r="D29" s="47"/>
      <c r="E29" s="143">
        <v>304600</v>
      </c>
    </row>
    <row r="30" spans="1:6" x14ac:dyDescent="0.25">
      <c r="A30" s="23" t="s">
        <v>36</v>
      </c>
      <c r="B30" s="4"/>
      <c r="C30" s="89">
        <v>3828471</v>
      </c>
      <c r="D30" s="47"/>
      <c r="E30" s="143">
        <v>2783639</v>
      </c>
      <c r="F30" s="74"/>
    </row>
    <row r="31" spans="1:6" x14ac:dyDescent="0.25">
      <c r="A31" s="23" t="s">
        <v>111</v>
      </c>
      <c r="B31" s="4"/>
      <c r="C31" s="89">
        <v>246461</v>
      </c>
      <c r="D31" s="47"/>
      <c r="E31" s="143">
        <v>89577</v>
      </c>
      <c r="F31" s="74"/>
    </row>
    <row r="32" spans="1:6" ht="15.75" thickBot="1" x14ac:dyDescent="0.3">
      <c r="A32" s="23" t="s">
        <v>37</v>
      </c>
      <c r="B32" s="4"/>
      <c r="C32" s="89">
        <v>319257</v>
      </c>
      <c r="D32" s="47"/>
      <c r="E32" s="143">
        <v>330983</v>
      </c>
    </row>
    <row r="33" spans="1:5" ht="15.75" thickBot="1" x14ac:dyDescent="0.3">
      <c r="A33" s="23" t="s">
        <v>38</v>
      </c>
      <c r="B33" s="4"/>
      <c r="C33" s="75">
        <f>SUM(C26:C32)</f>
        <v>187629620</v>
      </c>
      <c r="D33" s="47"/>
      <c r="E33" s="105">
        <f>SUM(E26:E32)</f>
        <v>172875312</v>
      </c>
    </row>
    <row r="34" spans="1:5" x14ac:dyDescent="0.25">
      <c r="A34" s="3"/>
      <c r="B34" s="4"/>
      <c r="C34" s="71"/>
      <c r="D34" s="47"/>
      <c r="E34" s="86"/>
    </row>
    <row r="35" spans="1:5" x14ac:dyDescent="0.25">
      <c r="A35" s="65" t="s">
        <v>39</v>
      </c>
      <c r="B35" s="4"/>
      <c r="C35" s="71"/>
      <c r="D35" s="47"/>
      <c r="E35" s="86"/>
    </row>
    <row r="36" spans="1:5" x14ac:dyDescent="0.25">
      <c r="A36" s="23" t="s">
        <v>40</v>
      </c>
      <c r="B36" s="4"/>
      <c r="C36" s="89">
        <v>4830448</v>
      </c>
      <c r="D36" s="47"/>
      <c r="E36" s="143">
        <v>4830448</v>
      </c>
    </row>
    <row r="37" spans="1:5" ht="15.75" thickBot="1" x14ac:dyDescent="0.3">
      <c r="A37" s="23" t="s">
        <v>41</v>
      </c>
      <c r="B37" s="4"/>
      <c r="C37" s="90">
        <v>13579625</v>
      </c>
      <c r="D37" s="47"/>
      <c r="E37" s="144">
        <v>13015522</v>
      </c>
    </row>
    <row r="38" spans="1:5" ht="15.75" thickBot="1" x14ac:dyDescent="0.3">
      <c r="A38" s="23" t="s">
        <v>42</v>
      </c>
      <c r="B38" s="7"/>
      <c r="C38" s="72">
        <f>SUM(C36:C37)</f>
        <v>18410073</v>
      </c>
      <c r="D38" s="47"/>
      <c r="E38" s="87">
        <f>SUM(E36:E37)</f>
        <v>17845970</v>
      </c>
    </row>
    <row r="39" spans="1:5" x14ac:dyDescent="0.25">
      <c r="A39" s="24"/>
      <c r="B39" s="7"/>
      <c r="C39" s="71"/>
      <c r="D39" s="47"/>
      <c r="E39" s="86"/>
    </row>
    <row r="40" spans="1:5" ht="15.75" thickBot="1" x14ac:dyDescent="0.3">
      <c r="A40" s="23" t="s">
        <v>43</v>
      </c>
      <c r="B40" s="4"/>
      <c r="C40" s="73">
        <f>C33+C38</f>
        <v>206039693</v>
      </c>
      <c r="D40" s="47"/>
      <c r="E40" s="87">
        <f>E33+E38</f>
        <v>190721282</v>
      </c>
    </row>
    <row r="41" spans="1:5" ht="15.75" thickTop="1" x14ac:dyDescent="0.25"/>
  </sheetData>
  <pageMargins left="0.7" right="0.7" top="0.75" bottom="0.75" header="0.3" footer="0.3"/>
  <pageSetup paperSize="9" scale="83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47C17-21E7-4A92-A7B7-19AF41E47072}">
  <sheetPr>
    <pageSetUpPr fitToPage="1"/>
  </sheetPr>
  <dimension ref="A1:I49"/>
  <sheetViews>
    <sheetView workbookViewId="0">
      <selection activeCell="E43" sqref="E43"/>
    </sheetView>
  </sheetViews>
  <sheetFormatPr defaultColWidth="15" defaultRowHeight="15" x14ac:dyDescent="0.25"/>
  <cols>
    <col min="1" max="1" width="32.7109375" style="25" customWidth="1"/>
    <col min="2" max="7" width="14.140625" style="25" customWidth="1"/>
    <col min="8" max="10" width="15.28515625" style="25" customWidth="1"/>
    <col min="11" max="16384" width="15" style="25"/>
  </cols>
  <sheetData>
    <row r="1" spans="1:8" x14ac:dyDescent="0.25">
      <c r="A1" s="20" t="s">
        <v>70</v>
      </c>
    </row>
    <row r="2" spans="1:8" x14ac:dyDescent="0.25">
      <c r="A2" s="20" t="s">
        <v>153</v>
      </c>
    </row>
    <row r="3" spans="1:8" x14ac:dyDescent="0.25">
      <c r="A3" s="20" t="s">
        <v>166</v>
      </c>
    </row>
    <row r="4" spans="1:8" x14ac:dyDescent="0.25">
      <c r="A4" s="20"/>
    </row>
    <row r="6" spans="1:8" ht="15" customHeight="1" x14ac:dyDescent="0.25">
      <c r="A6" s="158"/>
      <c r="B6" s="157" t="s">
        <v>93</v>
      </c>
      <c r="C6" s="66"/>
      <c r="D6" s="66"/>
      <c r="F6" s="91"/>
      <c r="G6" s="91"/>
      <c r="H6" s="85"/>
    </row>
    <row r="7" spans="1:8" x14ac:dyDescent="0.25">
      <c r="A7" s="158"/>
      <c r="B7" s="157"/>
      <c r="C7" s="66"/>
      <c r="D7" s="66" t="s">
        <v>97</v>
      </c>
      <c r="E7" s="85" t="s">
        <v>97</v>
      </c>
      <c r="F7" s="157" t="s">
        <v>101</v>
      </c>
      <c r="G7" s="157" t="s">
        <v>100</v>
      </c>
      <c r="H7" s="85"/>
    </row>
    <row r="8" spans="1:8" x14ac:dyDescent="0.25">
      <c r="A8" s="158"/>
      <c r="B8" s="157"/>
      <c r="C8" s="66"/>
      <c r="D8" s="66" t="s">
        <v>94</v>
      </c>
      <c r="E8" s="85" t="s">
        <v>94</v>
      </c>
      <c r="F8" s="157"/>
      <c r="G8" s="157"/>
      <c r="H8" s="85"/>
    </row>
    <row r="9" spans="1:8" x14ac:dyDescent="0.25">
      <c r="A9" s="158"/>
      <c r="B9" s="157"/>
      <c r="C9" s="66" t="s">
        <v>99</v>
      </c>
      <c r="D9" s="66" t="s">
        <v>98</v>
      </c>
      <c r="E9" s="85" t="s">
        <v>119</v>
      </c>
      <c r="F9" s="157"/>
      <c r="G9" s="157"/>
      <c r="H9" s="85" t="s">
        <v>95</v>
      </c>
    </row>
    <row r="10" spans="1:8" x14ac:dyDescent="0.25">
      <c r="A10" s="5"/>
      <c r="B10" s="53" t="s">
        <v>71</v>
      </c>
      <c r="C10" s="53" t="s">
        <v>71</v>
      </c>
      <c r="D10" s="53" t="s">
        <v>71</v>
      </c>
      <c r="E10" s="53" t="s">
        <v>71</v>
      </c>
      <c r="F10" s="53" t="s">
        <v>71</v>
      </c>
      <c r="G10" s="53" t="s">
        <v>71</v>
      </c>
      <c r="H10" s="53" t="s">
        <v>71</v>
      </c>
    </row>
    <row r="11" spans="1:8" x14ac:dyDescent="0.25">
      <c r="A11" s="33"/>
      <c r="B11" s="52"/>
      <c r="C11" s="52"/>
      <c r="D11" s="52"/>
      <c r="E11" s="52"/>
      <c r="F11" s="52"/>
      <c r="G11" s="52"/>
      <c r="H11" s="52"/>
    </row>
    <row r="12" spans="1:8" x14ac:dyDescent="0.25">
      <c r="A12" s="33" t="s">
        <v>214</v>
      </c>
      <c r="B12" s="78">
        <v>4830448</v>
      </c>
      <c r="C12" s="78">
        <v>381127</v>
      </c>
      <c r="D12" s="78">
        <v>44141</v>
      </c>
      <c r="E12" s="78">
        <v>82439</v>
      </c>
      <c r="F12" s="78">
        <v>1443369</v>
      </c>
      <c r="G12" s="78">
        <v>11064446</v>
      </c>
      <c r="H12" s="78">
        <f>SUM(B12:G12)</f>
        <v>17845970</v>
      </c>
    </row>
    <row r="13" spans="1:8" x14ac:dyDescent="0.25">
      <c r="A13" s="33"/>
      <c r="B13" s="78"/>
      <c r="C13" s="78"/>
      <c r="D13" s="78"/>
      <c r="E13" s="78"/>
      <c r="F13" s="78"/>
      <c r="G13" s="78"/>
      <c r="H13" s="78"/>
    </row>
    <row r="14" spans="1:8" x14ac:dyDescent="0.25">
      <c r="A14" s="54" t="s">
        <v>225</v>
      </c>
      <c r="B14" s="92">
        <f t="shared" ref="B14:H14" si="0">SUM(B15:B20)</f>
        <v>0</v>
      </c>
      <c r="C14" s="92">
        <f t="shared" si="0"/>
        <v>0</v>
      </c>
      <c r="D14" s="92">
        <f t="shared" si="0"/>
        <v>35687</v>
      </c>
      <c r="E14" s="92">
        <f t="shared" si="0"/>
        <v>-86561</v>
      </c>
      <c r="F14" s="92">
        <f t="shared" si="0"/>
        <v>3913</v>
      </c>
      <c r="G14" s="92">
        <f t="shared" si="0"/>
        <v>886798</v>
      </c>
      <c r="H14" s="92">
        <f t="shared" si="0"/>
        <v>839837</v>
      </c>
    </row>
    <row r="15" spans="1:8" x14ac:dyDescent="0.25">
      <c r="A15" s="55" t="s">
        <v>232</v>
      </c>
      <c r="B15" s="76"/>
      <c r="C15" s="76"/>
      <c r="D15" s="76"/>
      <c r="E15" s="76"/>
      <c r="F15" s="76"/>
      <c r="G15" s="76">
        <v>886798</v>
      </c>
      <c r="H15" s="67">
        <f>SUM(B15:G15)</f>
        <v>886798</v>
      </c>
    </row>
    <row r="16" spans="1:8" x14ac:dyDescent="0.25">
      <c r="A16" s="56" t="s">
        <v>140</v>
      </c>
      <c r="B16" s="70"/>
      <c r="C16" s="70"/>
      <c r="D16" s="70"/>
      <c r="E16" s="70"/>
      <c r="F16" s="70"/>
      <c r="G16" s="70"/>
      <c r="H16" s="68"/>
    </row>
    <row r="17" spans="1:8" x14ac:dyDescent="0.25">
      <c r="A17" s="56" t="s">
        <v>102</v>
      </c>
      <c r="B17" s="70"/>
      <c r="C17" s="70"/>
      <c r="D17" s="70"/>
      <c r="E17" s="70"/>
      <c r="F17" s="70">
        <v>3913</v>
      </c>
      <c r="G17" s="70"/>
      <c r="H17" s="68">
        <f t="shared" ref="H17:H23" si="1">SUM(B17:G17)</f>
        <v>3913</v>
      </c>
    </row>
    <row r="18" spans="1:8" ht="45" x14ac:dyDescent="0.25">
      <c r="A18" s="56" t="s">
        <v>158</v>
      </c>
      <c r="B18" s="70"/>
      <c r="C18" s="70"/>
      <c r="D18" s="70">
        <v>35687</v>
      </c>
      <c r="E18" s="70"/>
      <c r="F18" s="70"/>
      <c r="G18" s="70"/>
      <c r="H18" s="68">
        <f t="shared" si="1"/>
        <v>35687</v>
      </c>
    </row>
    <row r="19" spans="1:8" ht="30" hidden="1" x14ac:dyDescent="0.25">
      <c r="A19" s="56" t="s">
        <v>149</v>
      </c>
      <c r="B19" s="70"/>
      <c r="C19" s="70"/>
      <c r="D19" s="70"/>
      <c r="E19" s="70"/>
      <c r="F19" s="70"/>
      <c r="G19" s="70"/>
      <c r="H19" s="68">
        <f t="shared" si="1"/>
        <v>0</v>
      </c>
    </row>
    <row r="20" spans="1:8" ht="45" x14ac:dyDescent="0.25">
      <c r="A20" s="57" t="s">
        <v>159</v>
      </c>
      <c r="B20" s="77"/>
      <c r="C20" s="77"/>
      <c r="D20" s="77"/>
      <c r="E20" s="77">
        <v>-86561</v>
      </c>
      <c r="F20" s="77"/>
      <c r="G20" s="77"/>
      <c r="H20" s="69">
        <f t="shared" si="1"/>
        <v>-86561</v>
      </c>
    </row>
    <row r="21" spans="1:8" ht="30" x14ac:dyDescent="0.25">
      <c r="A21" s="119" t="s">
        <v>233</v>
      </c>
      <c r="B21" s="70"/>
      <c r="C21" s="70"/>
      <c r="D21" s="70"/>
      <c r="E21" s="70"/>
      <c r="F21" s="70">
        <v>-23714</v>
      </c>
      <c r="G21" s="70">
        <f>-F21</f>
        <v>23714</v>
      </c>
      <c r="H21" s="70">
        <f t="shared" si="1"/>
        <v>0</v>
      </c>
    </row>
    <row r="22" spans="1:8" x14ac:dyDescent="0.25">
      <c r="A22" s="119" t="s">
        <v>133</v>
      </c>
      <c r="B22" s="28"/>
      <c r="C22" s="115">
        <v>62150</v>
      </c>
      <c r="D22" s="115"/>
      <c r="E22" s="115"/>
      <c r="F22" s="115"/>
      <c r="G22" s="70">
        <f>-C22</f>
        <v>-62150</v>
      </c>
      <c r="H22" s="28">
        <f t="shared" si="1"/>
        <v>0</v>
      </c>
    </row>
    <row r="23" spans="1:8" x14ac:dyDescent="0.25">
      <c r="A23" s="33" t="s">
        <v>173</v>
      </c>
      <c r="B23" s="77"/>
      <c r="C23" s="77"/>
      <c r="D23" s="77"/>
      <c r="E23" s="77"/>
      <c r="F23" s="77"/>
      <c r="G23" s="77">
        <v>-275734</v>
      </c>
      <c r="H23" s="77">
        <f t="shared" si="1"/>
        <v>-275734</v>
      </c>
    </row>
    <row r="24" spans="1:8" x14ac:dyDescent="0.25">
      <c r="A24" s="33"/>
      <c r="B24" s="78"/>
      <c r="C24" s="78"/>
      <c r="D24" s="78"/>
      <c r="E24" s="78"/>
      <c r="F24" s="78"/>
      <c r="G24" s="78"/>
      <c r="H24" s="78"/>
    </row>
    <row r="25" spans="1:8" ht="15.75" thickBot="1" x14ac:dyDescent="0.3">
      <c r="A25" s="33" t="s">
        <v>170</v>
      </c>
      <c r="B25" s="84">
        <f t="shared" ref="B25:H25" si="2">SUM(B12,B14,B21:B23)</f>
        <v>4830448</v>
      </c>
      <c r="C25" s="84">
        <f t="shared" si="2"/>
        <v>443277</v>
      </c>
      <c r="D25" s="84">
        <f t="shared" si="2"/>
        <v>79828</v>
      </c>
      <c r="E25" s="84">
        <f t="shared" si="2"/>
        <v>-4122</v>
      </c>
      <c r="F25" s="84">
        <f t="shared" si="2"/>
        <v>1423568</v>
      </c>
      <c r="G25" s="84">
        <f t="shared" si="2"/>
        <v>11637074</v>
      </c>
      <c r="H25" s="84">
        <f t="shared" si="2"/>
        <v>18410073</v>
      </c>
    </row>
    <row r="26" spans="1:8" ht="15.75" thickTop="1" x14ac:dyDescent="0.25"/>
    <row r="28" spans="1:8" ht="15" customHeight="1" x14ac:dyDescent="0.25">
      <c r="A28" s="159"/>
      <c r="B28" s="160" t="s">
        <v>93</v>
      </c>
      <c r="C28" s="123"/>
      <c r="D28" s="123"/>
      <c r="E28" s="123"/>
      <c r="F28" s="160" t="s">
        <v>101</v>
      </c>
      <c r="G28" s="160" t="s">
        <v>100</v>
      </c>
      <c r="H28" s="123"/>
    </row>
    <row r="29" spans="1:8" ht="15" customHeight="1" x14ac:dyDescent="0.25">
      <c r="A29" s="159"/>
      <c r="B29" s="160"/>
      <c r="C29" s="123"/>
      <c r="D29" s="123" t="s">
        <v>97</v>
      </c>
      <c r="E29" s="123" t="s">
        <v>97</v>
      </c>
      <c r="F29" s="160"/>
      <c r="G29" s="160"/>
      <c r="H29" s="123"/>
    </row>
    <row r="30" spans="1:8" x14ac:dyDescent="0.25">
      <c r="A30" s="159"/>
      <c r="B30" s="160"/>
      <c r="C30" s="123"/>
      <c r="D30" s="123" t="s">
        <v>94</v>
      </c>
      <c r="E30" s="123" t="s">
        <v>94</v>
      </c>
      <c r="F30" s="160"/>
      <c r="G30" s="160"/>
      <c r="H30" s="123"/>
    </row>
    <row r="31" spans="1:8" x14ac:dyDescent="0.25">
      <c r="A31" s="159"/>
      <c r="B31" s="160"/>
      <c r="C31" s="123" t="s">
        <v>99</v>
      </c>
      <c r="D31" s="123" t="s">
        <v>98</v>
      </c>
      <c r="E31" s="123" t="s">
        <v>119</v>
      </c>
      <c r="F31" s="160"/>
      <c r="G31" s="160"/>
      <c r="H31" s="123" t="s">
        <v>95</v>
      </c>
    </row>
    <row r="32" spans="1:8" x14ac:dyDescent="0.25">
      <c r="A32" s="3"/>
      <c r="B32" s="124" t="s">
        <v>71</v>
      </c>
      <c r="C32" s="124" t="s">
        <v>71</v>
      </c>
      <c r="D32" s="124" t="s">
        <v>71</v>
      </c>
      <c r="E32" s="124" t="s">
        <v>71</v>
      </c>
      <c r="F32" s="124" t="s">
        <v>71</v>
      </c>
      <c r="G32" s="124" t="s">
        <v>71</v>
      </c>
      <c r="H32" s="124" t="s">
        <v>71</v>
      </c>
    </row>
    <row r="33" spans="1:9" x14ac:dyDescent="0.25">
      <c r="A33" s="26"/>
      <c r="B33" s="64"/>
      <c r="C33" s="64"/>
      <c r="D33" s="64"/>
      <c r="E33" s="64"/>
      <c r="F33" s="64"/>
      <c r="G33" s="64"/>
      <c r="H33" s="64"/>
    </row>
    <row r="34" spans="1:9" x14ac:dyDescent="0.25">
      <c r="A34" s="26" t="s">
        <v>124</v>
      </c>
      <c r="B34" s="41">
        <v>4830448</v>
      </c>
      <c r="C34" s="41">
        <v>248795</v>
      </c>
      <c r="D34" s="41">
        <v>43941</v>
      </c>
      <c r="E34" s="97">
        <v>-12204</v>
      </c>
      <c r="F34" s="41">
        <v>1486035</v>
      </c>
      <c r="G34" s="41">
        <v>9951697</v>
      </c>
      <c r="H34" s="41">
        <v>16548712</v>
      </c>
    </row>
    <row r="35" spans="1:9" x14ac:dyDescent="0.25">
      <c r="A35" s="26"/>
      <c r="B35" s="41"/>
      <c r="C35" s="41"/>
      <c r="D35" s="41"/>
      <c r="E35" s="97"/>
      <c r="F35" s="41"/>
      <c r="G35" s="41"/>
      <c r="H35" s="41"/>
    </row>
    <row r="36" spans="1:9" x14ac:dyDescent="0.25">
      <c r="A36" s="120" t="s">
        <v>225</v>
      </c>
      <c r="B36" s="125">
        <f t="shared" ref="B36:G36" si="3">SUM(B37:B42)</f>
        <v>0</v>
      </c>
      <c r="C36" s="125">
        <f t="shared" si="3"/>
        <v>0</v>
      </c>
      <c r="D36" s="125">
        <f t="shared" si="3"/>
        <v>-4368</v>
      </c>
      <c r="E36" s="106">
        <f t="shared" si="3"/>
        <v>84011</v>
      </c>
      <c r="F36" s="125">
        <f t="shared" si="3"/>
        <v>3775</v>
      </c>
      <c r="G36" s="125">
        <f t="shared" si="3"/>
        <v>713644</v>
      </c>
      <c r="H36" s="125">
        <f>SUM(H37:H42)</f>
        <v>797062</v>
      </c>
    </row>
    <row r="37" spans="1:9" x14ac:dyDescent="0.25">
      <c r="A37" s="49" t="s">
        <v>232</v>
      </c>
      <c r="B37" s="107"/>
      <c r="C37" s="107"/>
      <c r="D37" s="107"/>
      <c r="E37" s="107"/>
      <c r="F37" s="107"/>
      <c r="G37" s="107">
        <v>713644</v>
      </c>
      <c r="H37" s="108">
        <f>SUM(B37:G37)</f>
        <v>713644</v>
      </c>
    </row>
    <row r="38" spans="1:9" x14ac:dyDescent="0.25">
      <c r="A38" s="50" t="s">
        <v>148</v>
      </c>
      <c r="B38" s="101"/>
      <c r="C38" s="101"/>
      <c r="D38" s="101"/>
      <c r="E38" s="101"/>
      <c r="F38" s="101"/>
      <c r="G38" s="101"/>
      <c r="H38" s="109"/>
      <c r="I38" s="38"/>
    </row>
    <row r="39" spans="1:9" x14ac:dyDescent="0.25">
      <c r="A39" s="50" t="s">
        <v>102</v>
      </c>
      <c r="B39" s="101"/>
      <c r="C39" s="101"/>
      <c r="D39" s="101"/>
      <c r="E39" s="101"/>
      <c r="F39" s="101">
        <v>3775</v>
      </c>
      <c r="G39" s="101"/>
      <c r="H39" s="109">
        <f>SUM(B39:G39)</f>
        <v>3775</v>
      </c>
    </row>
    <row r="40" spans="1:9" ht="45" x14ac:dyDescent="0.25">
      <c r="A40" s="50" t="s">
        <v>158</v>
      </c>
      <c r="B40" s="101"/>
      <c r="C40" s="101"/>
      <c r="D40" s="101">
        <v>-4368</v>
      </c>
      <c r="E40" s="101"/>
      <c r="F40" s="101"/>
      <c r="G40" s="101"/>
      <c r="H40" s="109">
        <f>SUM(B40:G40)</f>
        <v>-4368</v>
      </c>
    </row>
    <row r="41" spans="1:9" ht="30" hidden="1" x14ac:dyDescent="0.25">
      <c r="A41" s="50" t="s">
        <v>149</v>
      </c>
      <c r="B41" s="101">
        <v>0</v>
      </c>
      <c r="C41" s="101">
        <v>0</v>
      </c>
      <c r="D41" s="101">
        <v>0</v>
      </c>
      <c r="E41" s="101">
        <v>0</v>
      </c>
      <c r="F41" s="101">
        <v>0</v>
      </c>
      <c r="G41" s="101">
        <v>0</v>
      </c>
      <c r="H41" s="109">
        <f>SUM(B41:G41)</f>
        <v>0</v>
      </c>
    </row>
    <row r="42" spans="1:9" ht="45" x14ac:dyDescent="0.25">
      <c r="A42" s="121" t="s">
        <v>163</v>
      </c>
      <c r="B42" s="110">
        <v>0</v>
      </c>
      <c r="C42" s="110">
        <v>0</v>
      </c>
      <c r="D42" s="110">
        <v>0</v>
      </c>
      <c r="E42" s="110">
        <v>84011</v>
      </c>
      <c r="F42" s="110">
        <v>0</v>
      </c>
      <c r="G42" s="110">
        <v>0</v>
      </c>
      <c r="H42" s="111">
        <f>SUM(B42:G42)</f>
        <v>84011</v>
      </c>
    </row>
    <row r="43" spans="1:9" ht="30" x14ac:dyDescent="0.25">
      <c r="A43" s="120" t="s">
        <v>160</v>
      </c>
      <c r="B43" s="101" t="s">
        <v>12</v>
      </c>
      <c r="C43" s="101">
        <v>0</v>
      </c>
      <c r="D43" s="101" t="s">
        <v>12</v>
      </c>
      <c r="E43" s="101">
        <v>0</v>
      </c>
      <c r="F43" s="101">
        <v>-22883</v>
      </c>
      <c r="G43" s="101">
        <f>-F43</f>
        <v>22883</v>
      </c>
      <c r="H43" s="101">
        <f t="shared" ref="H43:H45" si="4">SUM(B43:G43)</f>
        <v>0</v>
      </c>
    </row>
    <row r="44" spans="1:9" ht="30" customHeight="1" x14ac:dyDescent="0.25">
      <c r="A44" s="120" t="s">
        <v>161</v>
      </c>
      <c r="B44" s="101">
        <v>0</v>
      </c>
      <c r="C44" s="101">
        <v>48032</v>
      </c>
      <c r="D44" s="101">
        <v>0</v>
      </c>
      <c r="E44" s="101">
        <v>0</v>
      </c>
      <c r="F44" s="101">
        <v>0</v>
      </c>
      <c r="G44" s="101">
        <f>-C44</f>
        <v>-48032</v>
      </c>
      <c r="H44" s="101">
        <f t="shared" si="4"/>
        <v>0</v>
      </c>
    </row>
    <row r="45" spans="1:9" ht="30" hidden="1" x14ac:dyDescent="0.25">
      <c r="A45" s="120" t="s">
        <v>162</v>
      </c>
      <c r="B45" s="101">
        <v>0</v>
      </c>
      <c r="C45" s="101">
        <v>0</v>
      </c>
      <c r="D45" s="101">
        <v>0</v>
      </c>
      <c r="E45" s="101">
        <v>0</v>
      </c>
      <c r="F45" s="101">
        <v>0</v>
      </c>
      <c r="G45" s="101">
        <v>0</v>
      </c>
      <c r="H45" s="101">
        <f t="shared" si="4"/>
        <v>0</v>
      </c>
    </row>
    <row r="46" spans="1:9" x14ac:dyDescent="0.25">
      <c r="A46" s="26" t="s">
        <v>173</v>
      </c>
      <c r="B46" s="110" t="s">
        <v>12</v>
      </c>
      <c r="C46" s="110" t="s">
        <v>12</v>
      </c>
      <c r="D46" s="110" t="s">
        <v>12</v>
      </c>
      <c r="E46" s="110">
        <v>0</v>
      </c>
      <c r="F46" s="110" t="s">
        <v>12</v>
      </c>
      <c r="G46" s="110">
        <v>-180540</v>
      </c>
      <c r="H46" s="126">
        <f>SUM(B46:G46)</f>
        <v>-180540</v>
      </c>
    </row>
    <row r="47" spans="1:9" x14ac:dyDescent="0.25">
      <c r="A47" s="26"/>
      <c r="B47" s="41"/>
      <c r="C47" s="41"/>
      <c r="D47" s="41"/>
      <c r="E47" s="97"/>
      <c r="F47" s="41"/>
      <c r="G47" s="41"/>
      <c r="H47" s="41"/>
    </row>
    <row r="48" spans="1:9" ht="15.75" thickBot="1" x14ac:dyDescent="0.3">
      <c r="A48" s="26" t="s">
        <v>169</v>
      </c>
      <c r="B48" s="46">
        <f>SUM(B34,B36,B43:B46)</f>
        <v>4830448</v>
      </c>
      <c r="C48" s="46">
        <f t="shared" ref="C48:F48" si="5">SUM(C34,C36,C43:C46)</f>
        <v>296827</v>
      </c>
      <c r="D48" s="46">
        <f t="shared" si="5"/>
        <v>39573</v>
      </c>
      <c r="E48" s="103">
        <f t="shared" si="5"/>
        <v>71807</v>
      </c>
      <c r="F48" s="46">
        <f t="shared" si="5"/>
        <v>1466927</v>
      </c>
      <c r="G48" s="46">
        <f>SUM(G34,G36,G43:G46)</f>
        <v>10459652</v>
      </c>
      <c r="H48" s="46">
        <f>SUM(H34,H36,H43:H46)</f>
        <v>17165234</v>
      </c>
    </row>
    <row r="49" ht="15.75" thickTop="1" x14ac:dyDescent="0.25"/>
  </sheetData>
  <mergeCells count="8">
    <mergeCell ref="G7:G9"/>
    <mergeCell ref="F7:F9"/>
    <mergeCell ref="A6:A9"/>
    <mergeCell ref="B6:B9"/>
    <mergeCell ref="A28:A31"/>
    <mergeCell ref="B28:B31"/>
    <mergeCell ref="F28:F31"/>
    <mergeCell ref="G28:G31"/>
  </mergeCells>
  <pageMargins left="0.7" right="0.7" top="0.75" bottom="0.75" header="0.3" footer="0.3"/>
  <pageSetup paperSize="9" scale="74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9E5BB5-5BF0-4248-BD9A-3527C31487C4}">
  <sheetPr>
    <pageSetUpPr fitToPage="1"/>
  </sheetPr>
  <dimension ref="A1:H51"/>
  <sheetViews>
    <sheetView workbookViewId="0">
      <selection activeCell="D29" sqref="D29"/>
    </sheetView>
  </sheetViews>
  <sheetFormatPr defaultColWidth="15" defaultRowHeight="15" x14ac:dyDescent="0.25"/>
  <cols>
    <col min="1" max="1" width="31.85546875" style="25" customWidth="1"/>
    <col min="2" max="3" width="13.7109375" style="25" customWidth="1"/>
    <col min="4" max="4" width="15.28515625" style="25" customWidth="1"/>
    <col min="5" max="7" width="13.7109375" style="25" customWidth="1"/>
    <col min="8" max="16384" width="15" style="25"/>
  </cols>
  <sheetData>
    <row r="1" spans="1:8" x14ac:dyDescent="0.25">
      <c r="A1" s="20" t="s">
        <v>18</v>
      </c>
    </row>
    <row r="2" spans="1:8" x14ac:dyDescent="0.25">
      <c r="A2" s="20" t="s">
        <v>230</v>
      </c>
    </row>
    <row r="3" spans="1:8" x14ac:dyDescent="0.25">
      <c r="A3" s="20" t="s">
        <v>240</v>
      </c>
    </row>
    <row r="6" spans="1:8" x14ac:dyDescent="0.25">
      <c r="A6" s="158"/>
      <c r="B6" s="161" t="s">
        <v>40</v>
      </c>
      <c r="C6" s="93"/>
      <c r="D6" s="93" t="s">
        <v>46</v>
      </c>
      <c r="E6" s="93" t="s">
        <v>46</v>
      </c>
      <c r="F6" s="161" t="s">
        <v>49</v>
      </c>
      <c r="G6" s="161" t="s">
        <v>50</v>
      </c>
      <c r="H6" s="93"/>
    </row>
    <row r="7" spans="1:8" x14ac:dyDescent="0.25">
      <c r="A7" s="158"/>
      <c r="B7" s="161"/>
      <c r="C7" s="93"/>
      <c r="D7" s="93" t="s">
        <v>47</v>
      </c>
      <c r="E7" s="93" t="s">
        <v>47</v>
      </c>
      <c r="F7" s="161"/>
      <c r="G7" s="161"/>
      <c r="H7" s="93"/>
    </row>
    <row r="8" spans="1:8" x14ac:dyDescent="0.25">
      <c r="A8" s="158"/>
      <c r="B8" s="161"/>
      <c r="C8" s="93" t="s">
        <v>44</v>
      </c>
      <c r="D8" s="93" t="s">
        <v>45</v>
      </c>
      <c r="E8" s="93" t="s">
        <v>45</v>
      </c>
      <c r="F8" s="161"/>
      <c r="G8" s="161"/>
      <c r="H8" s="93" t="s">
        <v>51</v>
      </c>
    </row>
    <row r="9" spans="1:8" x14ac:dyDescent="0.25">
      <c r="A9" s="158"/>
      <c r="B9" s="161"/>
      <c r="C9" s="93" t="s">
        <v>45</v>
      </c>
      <c r="D9" s="93" t="s">
        <v>48</v>
      </c>
      <c r="E9" s="93" t="s">
        <v>120</v>
      </c>
      <c r="F9" s="161"/>
      <c r="G9" s="161"/>
      <c r="H9" s="93" t="s">
        <v>52</v>
      </c>
    </row>
    <row r="10" spans="1:8" x14ac:dyDescent="0.25">
      <c r="A10" s="5"/>
      <c r="B10" s="94" t="s">
        <v>0</v>
      </c>
      <c r="C10" s="94" t="s">
        <v>0</v>
      </c>
      <c r="D10" s="94" t="s">
        <v>0</v>
      </c>
      <c r="E10" s="94" t="s">
        <v>0</v>
      </c>
      <c r="F10" s="94" t="s">
        <v>0</v>
      </c>
      <c r="G10" s="94" t="s">
        <v>0</v>
      </c>
      <c r="H10" s="94" t="s">
        <v>0</v>
      </c>
    </row>
    <row r="11" spans="1:8" x14ac:dyDescent="0.25">
      <c r="A11" s="33"/>
      <c r="B11" s="95"/>
      <c r="C11" s="95"/>
      <c r="D11" s="95"/>
      <c r="E11" s="95"/>
      <c r="F11" s="95"/>
      <c r="G11" s="95"/>
      <c r="H11" s="95"/>
    </row>
    <row r="12" spans="1:8" x14ac:dyDescent="0.25">
      <c r="A12" s="33" t="s">
        <v>175</v>
      </c>
      <c r="B12" s="78">
        <v>4830448</v>
      </c>
      <c r="C12" s="78">
        <v>381127</v>
      </c>
      <c r="D12" s="78">
        <v>44141</v>
      </c>
      <c r="E12" s="78">
        <v>82439</v>
      </c>
      <c r="F12" s="78">
        <v>1443369</v>
      </c>
      <c r="G12" s="78">
        <v>11064446</v>
      </c>
      <c r="H12" s="78">
        <f>SUM(B12:G12)</f>
        <v>17845970</v>
      </c>
    </row>
    <row r="13" spans="1:8" x14ac:dyDescent="0.25">
      <c r="A13" s="33"/>
      <c r="B13" s="78"/>
      <c r="C13" s="78"/>
      <c r="D13" s="78"/>
      <c r="E13" s="78"/>
      <c r="F13" s="78"/>
      <c r="G13" s="78"/>
      <c r="H13" s="78"/>
    </row>
    <row r="14" spans="1:8" ht="30" x14ac:dyDescent="0.25">
      <c r="A14" s="60" t="s">
        <v>216</v>
      </c>
      <c r="B14" s="92">
        <f t="shared" ref="B14:H14" si="0">SUM(B15:B20)</f>
        <v>0</v>
      </c>
      <c r="C14" s="92">
        <f t="shared" si="0"/>
        <v>0</v>
      </c>
      <c r="D14" s="92">
        <f t="shared" si="0"/>
        <v>35687</v>
      </c>
      <c r="E14" s="92">
        <f t="shared" si="0"/>
        <v>-86561</v>
      </c>
      <c r="F14" s="92">
        <f t="shared" si="0"/>
        <v>3913</v>
      </c>
      <c r="G14" s="92">
        <f t="shared" si="0"/>
        <v>886798</v>
      </c>
      <c r="H14" s="92">
        <f t="shared" si="0"/>
        <v>839837</v>
      </c>
    </row>
    <row r="15" spans="1:8" x14ac:dyDescent="0.25">
      <c r="A15" s="55" t="s">
        <v>217</v>
      </c>
      <c r="B15" s="76"/>
      <c r="C15" s="76"/>
      <c r="D15" s="76"/>
      <c r="E15" s="76"/>
      <c r="F15" s="76"/>
      <c r="G15" s="76">
        <v>886798</v>
      </c>
      <c r="H15" s="67">
        <f>SUM(B15:G15)</f>
        <v>886798</v>
      </c>
    </row>
    <row r="16" spans="1:8" ht="30" x14ac:dyDescent="0.25">
      <c r="A16" s="56" t="s">
        <v>53</v>
      </c>
      <c r="B16" s="70"/>
      <c r="C16" s="70"/>
      <c r="D16" s="70"/>
      <c r="E16" s="70"/>
      <c r="F16" s="70"/>
      <c r="G16" s="70"/>
      <c r="H16" s="68"/>
    </row>
    <row r="17" spans="1:8" ht="30" x14ac:dyDescent="0.25">
      <c r="A17" s="61" t="s">
        <v>54</v>
      </c>
      <c r="B17" s="70">
        <v>0</v>
      </c>
      <c r="C17" s="70">
        <v>0</v>
      </c>
      <c r="D17" s="70">
        <v>0</v>
      </c>
      <c r="E17" s="70">
        <v>0</v>
      </c>
      <c r="F17" s="70">
        <v>3913</v>
      </c>
      <c r="G17" s="70">
        <v>0</v>
      </c>
      <c r="H17" s="68">
        <f t="shared" ref="H17:H23" si="1">SUM(B17:G17)</f>
        <v>3913</v>
      </c>
    </row>
    <row r="18" spans="1:8" ht="60" x14ac:dyDescent="0.25">
      <c r="A18" s="62" t="s">
        <v>107</v>
      </c>
      <c r="B18" s="70">
        <v>0</v>
      </c>
      <c r="C18" s="70">
        <v>0</v>
      </c>
      <c r="D18" s="70">
        <v>35687</v>
      </c>
      <c r="E18" s="70">
        <v>0</v>
      </c>
      <c r="F18" s="70">
        <v>0</v>
      </c>
      <c r="G18" s="70">
        <v>0</v>
      </c>
      <c r="H18" s="68">
        <f>SUM(B18:G18)</f>
        <v>35687</v>
      </c>
    </row>
    <row r="19" spans="1:8" ht="45" hidden="1" x14ac:dyDescent="0.25">
      <c r="A19" s="62" t="s">
        <v>151</v>
      </c>
      <c r="B19" s="70">
        <v>0</v>
      </c>
      <c r="C19" s="70"/>
      <c r="D19" s="70"/>
      <c r="E19" s="70"/>
      <c r="F19" s="70"/>
      <c r="G19" s="70"/>
      <c r="H19" s="68">
        <f t="shared" si="1"/>
        <v>0</v>
      </c>
    </row>
    <row r="20" spans="1:8" ht="75" x14ac:dyDescent="0.25">
      <c r="A20" s="96" t="s">
        <v>121</v>
      </c>
      <c r="B20" s="77">
        <v>0</v>
      </c>
      <c r="C20" s="77">
        <v>0</v>
      </c>
      <c r="D20" s="77">
        <v>0</v>
      </c>
      <c r="E20" s="77">
        <v>-86561</v>
      </c>
      <c r="F20" s="77">
        <v>0</v>
      </c>
      <c r="G20" s="77">
        <v>0</v>
      </c>
      <c r="H20" s="69">
        <f t="shared" si="1"/>
        <v>-86561</v>
      </c>
    </row>
    <row r="21" spans="1:8" ht="45" x14ac:dyDescent="0.25">
      <c r="A21" s="60" t="s">
        <v>128</v>
      </c>
      <c r="B21" s="70">
        <v>0</v>
      </c>
      <c r="C21" s="70">
        <v>0</v>
      </c>
      <c r="D21" s="70">
        <v>0</v>
      </c>
      <c r="E21" s="70">
        <v>0</v>
      </c>
      <c r="F21" s="70">
        <v>-23714</v>
      </c>
      <c r="G21" s="70">
        <f>-F21</f>
        <v>23714</v>
      </c>
      <c r="H21" s="70">
        <f t="shared" si="1"/>
        <v>0</v>
      </c>
    </row>
    <row r="22" spans="1:8" ht="30" x14ac:dyDescent="0.25">
      <c r="A22" s="60" t="s">
        <v>129</v>
      </c>
      <c r="B22" s="70">
        <v>0</v>
      </c>
      <c r="C22" s="70">
        <v>62150</v>
      </c>
      <c r="D22" s="70">
        <v>0</v>
      </c>
      <c r="E22" s="70">
        <v>0</v>
      </c>
      <c r="F22" s="70">
        <v>0</v>
      </c>
      <c r="G22" s="70">
        <f>-C22</f>
        <v>-62150</v>
      </c>
      <c r="H22" s="70">
        <f t="shared" si="1"/>
        <v>0</v>
      </c>
    </row>
    <row r="23" spans="1:8" ht="30" x14ac:dyDescent="0.25">
      <c r="A23" s="60" t="s">
        <v>215</v>
      </c>
      <c r="B23" s="70">
        <v>0</v>
      </c>
      <c r="C23" s="70">
        <v>0</v>
      </c>
      <c r="D23" s="70">
        <v>0</v>
      </c>
      <c r="E23" s="70">
        <v>0</v>
      </c>
      <c r="F23" s="70">
        <v>0</v>
      </c>
      <c r="G23" s="70">
        <v>-275734</v>
      </c>
      <c r="H23" s="70">
        <f t="shared" si="1"/>
        <v>-275734</v>
      </c>
    </row>
    <row r="24" spans="1:8" x14ac:dyDescent="0.25">
      <c r="A24" s="33"/>
      <c r="B24" s="77"/>
      <c r="C24" s="77"/>
      <c r="D24" s="77"/>
      <c r="E24" s="77"/>
      <c r="F24" s="77"/>
      <c r="G24" s="77"/>
      <c r="H24" s="77"/>
    </row>
    <row r="25" spans="1:8" x14ac:dyDescent="0.25">
      <c r="A25" s="33"/>
      <c r="B25" s="78"/>
      <c r="C25" s="78"/>
      <c r="D25" s="78"/>
      <c r="E25" s="78"/>
      <c r="F25" s="78"/>
      <c r="G25" s="78"/>
      <c r="H25" s="78"/>
    </row>
    <row r="26" spans="1:8" ht="15.75" thickBot="1" x14ac:dyDescent="0.3">
      <c r="A26" s="33" t="s">
        <v>176</v>
      </c>
      <c r="B26" s="84">
        <f t="shared" ref="B26:H26" si="2">SUM(B12,B14,B21:B23)</f>
        <v>4830448</v>
      </c>
      <c r="C26" s="84">
        <f t="shared" si="2"/>
        <v>443277</v>
      </c>
      <c r="D26" s="84">
        <f t="shared" si="2"/>
        <v>79828</v>
      </c>
      <c r="E26" s="84">
        <f t="shared" si="2"/>
        <v>-4122</v>
      </c>
      <c r="F26" s="84">
        <f t="shared" si="2"/>
        <v>1423568</v>
      </c>
      <c r="G26" s="84">
        <f t="shared" si="2"/>
        <v>11637074</v>
      </c>
      <c r="H26" s="84">
        <f t="shared" si="2"/>
        <v>18410073</v>
      </c>
    </row>
    <row r="27" spans="1:8" ht="15.75" thickTop="1" x14ac:dyDescent="0.25"/>
    <row r="29" spans="1:8" ht="15" customHeight="1" x14ac:dyDescent="0.25">
      <c r="A29" s="159"/>
      <c r="B29" s="162" t="s">
        <v>40</v>
      </c>
      <c r="C29" s="63"/>
      <c r="D29" s="63" t="s">
        <v>46</v>
      </c>
      <c r="E29" s="63" t="s">
        <v>46</v>
      </c>
      <c r="F29" s="162" t="s">
        <v>49</v>
      </c>
      <c r="G29" s="162" t="s">
        <v>50</v>
      </c>
      <c r="H29" s="63"/>
    </row>
    <row r="30" spans="1:8" x14ac:dyDescent="0.25">
      <c r="A30" s="159"/>
      <c r="B30" s="162"/>
      <c r="C30" s="63"/>
      <c r="D30" s="63" t="s">
        <v>47</v>
      </c>
      <c r="E30" s="63" t="s">
        <v>47</v>
      </c>
      <c r="F30" s="162"/>
      <c r="G30" s="162"/>
      <c r="H30" s="63"/>
    </row>
    <row r="31" spans="1:8" x14ac:dyDescent="0.25">
      <c r="A31" s="159"/>
      <c r="B31" s="162"/>
      <c r="C31" s="63" t="s">
        <v>44</v>
      </c>
      <c r="D31" s="63" t="s">
        <v>45</v>
      </c>
      <c r="E31" s="63" t="s">
        <v>45</v>
      </c>
      <c r="F31" s="162"/>
      <c r="G31" s="162"/>
      <c r="H31" s="63" t="s">
        <v>51</v>
      </c>
    </row>
    <row r="32" spans="1:8" x14ac:dyDescent="0.25">
      <c r="A32" s="159"/>
      <c r="B32" s="162"/>
      <c r="C32" s="63" t="s">
        <v>45</v>
      </c>
      <c r="D32" s="63" t="s">
        <v>48</v>
      </c>
      <c r="E32" s="63" t="s">
        <v>120</v>
      </c>
      <c r="F32" s="162"/>
      <c r="G32" s="162"/>
      <c r="H32" s="63" t="s">
        <v>52</v>
      </c>
    </row>
    <row r="33" spans="1:8" x14ac:dyDescent="0.25">
      <c r="A33" s="3"/>
      <c r="B33" s="127" t="s">
        <v>0</v>
      </c>
      <c r="C33" s="127" t="s">
        <v>0</v>
      </c>
      <c r="D33" s="127" t="s">
        <v>0</v>
      </c>
      <c r="E33" s="127" t="s">
        <v>0</v>
      </c>
      <c r="F33" s="127" t="s">
        <v>0</v>
      </c>
      <c r="G33" s="127" t="s">
        <v>0</v>
      </c>
      <c r="H33" s="127" t="s">
        <v>0</v>
      </c>
    </row>
    <row r="34" spans="1:8" x14ac:dyDescent="0.25">
      <c r="A34" s="26"/>
      <c r="B34" s="128"/>
      <c r="C34" s="128"/>
      <c r="D34" s="128"/>
      <c r="E34" s="128"/>
      <c r="F34" s="128"/>
      <c r="G34" s="128"/>
      <c r="H34" s="128"/>
    </row>
    <row r="35" spans="1:8" x14ac:dyDescent="0.25">
      <c r="A35" s="26" t="s">
        <v>125</v>
      </c>
      <c r="B35" s="41">
        <v>4830448</v>
      </c>
      <c r="C35" s="41">
        <v>248795</v>
      </c>
      <c r="D35" s="41">
        <v>43941</v>
      </c>
      <c r="E35" s="41">
        <v>-12204</v>
      </c>
      <c r="F35" s="41">
        <v>1486035</v>
      </c>
      <c r="G35" s="41">
        <v>9951697</v>
      </c>
      <c r="H35" s="41">
        <f>SUM(B35:G35)</f>
        <v>16548712</v>
      </c>
    </row>
    <row r="36" spans="1:8" x14ac:dyDescent="0.25">
      <c r="A36" s="26"/>
      <c r="B36" s="41"/>
      <c r="C36" s="41"/>
      <c r="D36" s="41"/>
      <c r="E36" s="41"/>
      <c r="F36" s="41"/>
      <c r="G36" s="41"/>
      <c r="H36" s="41"/>
    </row>
    <row r="37" spans="1:8" ht="30" x14ac:dyDescent="0.25">
      <c r="A37" s="129" t="s">
        <v>216</v>
      </c>
      <c r="B37" s="125">
        <f t="shared" ref="B37:G37" si="3">SUM(B38:B43)</f>
        <v>0</v>
      </c>
      <c r="C37" s="125">
        <f t="shared" si="3"/>
        <v>0</v>
      </c>
      <c r="D37" s="125">
        <f t="shared" si="3"/>
        <v>-4368</v>
      </c>
      <c r="E37" s="125">
        <f t="shared" si="3"/>
        <v>84011</v>
      </c>
      <c r="F37" s="125">
        <f t="shared" si="3"/>
        <v>3775</v>
      </c>
      <c r="G37" s="125">
        <f t="shared" si="3"/>
        <v>713644</v>
      </c>
      <c r="H37" s="125">
        <f>SUM(H38:H43)</f>
        <v>797062</v>
      </c>
    </row>
    <row r="38" spans="1:8" x14ac:dyDescent="0.25">
      <c r="A38" s="49" t="s">
        <v>217</v>
      </c>
      <c r="B38" s="107">
        <v>0</v>
      </c>
      <c r="C38" s="107">
        <v>0</v>
      </c>
      <c r="D38" s="107">
        <v>0</v>
      </c>
      <c r="E38" s="107">
        <v>0</v>
      </c>
      <c r="F38" s="107">
        <v>0</v>
      </c>
      <c r="G38" s="107">
        <v>713644</v>
      </c>
      <c r="H38" s="108">
        <f>SUM(B38:G38)</f>
        <v>713644</v>
      </c>
    </row>
    <row r="39" spans="1:8" ht="30" x14ac:dyDescent="0.25">
      <c r="A39" s="50" t="s">
        <v>53</v>
      </c>
      <c r="B39" s="101"/>
      <c r="C39" s="101"/>
      <c r="D39" s="101"/>
      <c r="E39" s="101"/>
      <c r="F39" s="101"/>
      <c r="G39" s="101"/>
      <c r="H39" s="109"/>
    </row>
    <row r="40" spans="1:8" ht="46.5" customHeight="1" x14ac:dyDescent="0.25">
      <c r="A40" s="130" t="s">
        <v>54</v>
      </c>
      <c r="B40" s="101">
        <v>0</v>
      </c>
      <c r="C40" s="101">
        <v>0</v>
      </c>
      <c r="D40" s="101">
        <v>0</v>
      </c>
      <c r="E40" s="101">
        <v>0</v>
      </c>
      <c r="F40" s="101">
        <v>3775</v>
      </c>
      <c r="G40" s="101">
        <v>0</v>
      </c>
      <c r="H40" s="109">
        <f t="shared" ref="H40:H47" si="4">SUM(B40:G40)</f>
        <v>3775</v>
      </c>
    </row>
    <row r="41" spans="1:8" ht="65.25" customHeight="1" x14ac:dyDescent="0.25">
      <c r="A41" s="131" t="s">
        <v>150</v>
      </c>
      <c r="B41" s="101">
        <v>0</v>
      </c>
      <c r="C41" s="101">
        <v>0</v>
      </c>
      <c r="D41" s="101">
        <v>-4368</v>
      </c>
      <c r="E41" s="101">
        <v>0</v>
      </c>
      <c r="F41" s="101">
        <v>0</v>
      </c>
      <c r="G41" s="101">
        <v>0</v>
      </c>
      <c r="H41" s="109">
        <f t="shared" si="4"/>
        <v>-4368</v>
      </c>
    </row>
    <row r="42" spans="1:8" ht="45" hidden="1" x14ac:dyDescent="0.25">
      <c r="A42" s="131" t="s">
        <v>151</v>
      </c>
      <c r="B42" s="101">
        <v>0</v>
      </c>
      <c r="C42" s="101">
        <v>0</v>
      </c>
      <c r="D42" s="101">
        <v>0</v>
      </c>
      <c r="E42" s="101">
        <v>0</v>
      </c>
      <c r="F42" s="101">
        <v>0</v>
      </c>
      <c r="G42" s="101">
        <v>0</v>
      </c>
      <c r="H42" s="109">
        <f t="shared" si="4"/>
        <v>0</v>
      </c>
    </row>
    <row r="43" spans="1:8" ht="60" x14ac:dyDescent="0.25">
      <c r="A43" s="132" t="s">
        <v>152</v>
      </c>
      <c r="B43" s="110">
        <v>0</v>
      </c>
      <c r="C43" s="110">
        <v>0</v>
      </c>
      <c r="D43" s="110">
        <v>0</v>
      </c>
      <c r="E43" s="110">
        <v>84011</v>
      </c>
      <c r="F43" s="110">
        <v>0</v>
      </c>
      <c r="G43" s="110">
        <v>0</v>
      </c>
      <c r="H43" s="111">
        <f t="shared" si="4"/>
        <v>84011</v>
      </c>
    </row>
    <row r="44" spans="1:8" ht="45" x14ac:dyDescent="0.25">
      <c r="A44" s="129" t="s">
        <v>128</v>
      </c>
      <c r="B44" s="101" t="s">
        <v>12</v>
      </c>
      <c r="C44" s="101">
        <v>0</v>
      </c>
      <c r="D44" s="101" t="s">
        <v>12</v>
      </c>
      <c r="E44" s="101">
        <v>0</v>
      </c>
      <c r="F44" s="101">
        <v>-22883</v>
      </c>
      <c r="G44" s="101">
        <f>-F44</f>
        <v>22883</v>
      </c>
      <c r="H44" s="101">
        <f t="shared" si="4"/>
        <v>0</v>
      </c>
    </row>
    <row r="45" spans="1:8" ht="30" x14ac:dyDescent="0.25">
      <c r="A45" s="129" t="s">
        <v>129</v>
      </c>
      <c r="B45" s="101">
        <v>0</v>
      </c>
      <c r="C45" s="101">
        <v>48032</v>
      </c>
      <c r="D45" s="101">
        <v>0</v>
      </c>
      <c r="E45" s="101">
        <v>0</v>
      </c>
      <c r="F45" s="101">
        <v>0</v>
      </c>
      <c r="G45" s="101">
        <f>-C45</f>
        <v>-48032</v>
      </c>
      <c r="H45" s="101">
        <f t="shared" si="4"/>
        <v>0</v>
      </c>
    </row>
    <row r="46" spans="1:8" ht="45" x14ac:dyDescent="0.25">
      <c r="A46" s="129" t="s">
        <v>130</v>
      </c>
      <c r="B46" s="101">
        <v>0</v>
      </c>
      <c r="C46" s="101">
        <v>0</v>
      </c>
      <c r="D46" s="101">
        <v>0</v>
      </c>
      <c r="E46" s="101">
        <v>0</v>
      </c>
      <c r="F46" s="101">
        <v>0</v>
      </c>
      <c r="G46" s="101">
        <v>0</v>
      </c>
      <c r="H46" s="101">
        <f t="shared" si="4"/>
        <v>0</v>
      </c>
    </row>
    <row r="47" spans="1:8" ht="30" x14ac:dyDescent="0.25">
      <c r="A47" s="129" t="s">
        <v>215</v>
      </c>
      <c r="B47" s="101" t="s">
        <v>12</v>
      </c>
      <c r="C47" s="101" t="s">
        <v>12</v>
      </c>
      <c r="D47" s="101" t="s">
        <v>12</v>
      </c>
      <c r="E47" s="101">
        <v>0</v>
      </c>
      <c r="F47" s="101" t="s">
        <v>12</v>
      </c>
      <c r="G47" s="101">
        <v>-180540</v>
      </c>
      <c r="H47" s="101">
        <f t="shared" si="4"/>
        <v>-180540</v>
      </c>
    </row>
    <row r="48" spans="1:8" x14ac:dyDescent="0.25">
      <c r="A48" s="26"/>
      <c r="B48" s="126"/>
      <c r="C48" s="126"/>
      <c r="D48" s="126"/>
      <c r="E48" s="126"/>
      <c r="F48" s="126"/>
      <c r="G48" s="126"/>
      <c r="H48" s="126"/>
    </row>
    <row r="49" spans="1:8" x14ac:dyDescent="0.25">
      <c r="A49" s="26"/>
      <c r="B49" s="41"/>
      <c r="C49" s="41"/>
      <c r="D49" s="41"/>
      <c r="E49" s="41"/>
      <c r="F49" s="41"/>
      <c r="G49" s="41"/>
      <c r="H49" s="41"/>
    </row>
    <row r="50" spans="1:8" ht="15.75" thickBot="1" x14ac:dyDescent="0.3">
      <c r="A50" s="26" t="s">
        <v>174</v>
      </c>
      <c r="B50" s="46">
        <f>SUM(B35,B37,B44:B47)</f>
        <v>4830448</v>
      </c>
      <c r="C50" s="46">
        <f t="shared" ref="C50:H50" si="5">SUM(C35,C37,C44:C47)</f>
        <v>296827</v>
      </c>
      <c r="D50" s="46">
        <f t="shared" si="5"/>
        <v>39573</v>
      </c>
      <c r="E50" s="46">
        <f t="shared" si="5"/>
        <v>71807</v>
      </c>
      <c r="F50" s="46">
        <f t="shared" si="5"/>
        <v>1466927</v>
      </c>
      <c r="G50" s="46">
        <f>SUM(G35,G37,G44:G47)</f>
        <v>10459652</v>
      </c>
      <c r="H50" s="46">
        <f t="shared" si="5"/>
        <v>17165234</v>
      </c>
    </row>
    <row r="51" spans="1:8" ht="15.75" thickTop="1" x14ac:dyDescent="0.25"/>
  </sheetData>
  <mergeCells count="8">
    <mergeCell ref="G6:G9"/>
    <mergeCell ref="A6:A9"/>
    <mergeCell ref="B6:B9"/>
    <mergeCell ref="F6:F9"/>
    <mergeCell ref="A29:A32"/>
    <mergeCell ref="B29:B32"/>
    <mergeCell ref="F29:F32"/>
    <mergeCell ref="G29:G32"/>
  </mergeCells>
  <pageMargins left="0.7" right="0.7" top="0.75" bottom="0.75" header="0.3" footer="0.3"/>
  <pageSetup paperSize="9" scale="75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50D1E-4D62-4B44-B496-968AC4575A41}">
  <sheetPr>
    <pageSetUpPr fitToPage="1"/>
  </sheetPr>
  <dimension ref="A1:E168"/>
  <sheetViews>
    <sheetView topLeftCell="A25" workbookViewId="0">
      <selection activeCell="E4" sqref="E4"/>
    </sheetView>
  </sheetViews>
  <sheetFormatPr defaultRowHeight="15" x14ac:dyDescent="0.25"/>
  <cols>
    <col min="1" max="1" width="54.42578125" style="25" customWidth="1"/>
    <col min="2" max="2" width="1.7109375" style="29" customWidth="1"/>
    <col min="3" max="3" width="15.5703125" style="13" customWidth="1"/>
    <col min="4" max="4" width="2" style="29" customWidth="1"/>
    <col min="5" max="5" width="15.5703125" style="41" customWidth="1"/>
    <col min="6" max="10" width="9.140625" style="29"/>
    <col min="11" max="11" width="40.5703125" style="29" bestFit="1" customWidth="1"/>
    <col min="12" max="16384" width="9.140625" style="29"/>
  </cols>
  <sheetData>
    <row r="1" spans="1:5" x14ac:dyDescent="0.25">
      <c r="A1" s="20" t="s">
        <v>70</v>
      </c>
    </row>
    <row r="2" spans="1:5" x14ac:dyDescent="0.25">
      <c r="A2" s="5" t="s">
        <v>154</v>
      </c>
    </row>
    <row r="3" spans="1:5" x14ac:dyDescent="0.25">
      <c r="A3" s="5" t="s">
        <v>166</v>
      </c>
    </row>
    <row r="4" spans="1:5" ht="60" x14ac:dyDescent="0.25">
      <c r="A4" s="26"/>
      <c r="B4" s="30"/>
      <c r="C4" s="12" t="s">
        <v>166</v>
      </c>
      <c r="D4" s="122"/>
      <c r="E4" s="12" t="s">
        <v>165</v>
      </c>
    </row>
    <row r="5" spans="1:5" x14ac:dyDescent="0.25">
      <c r="A5" s="26"/>
      <c r="B5" s="32"/>
      <c r="C5" s="12" t="s">
        <v>71</v>
      </c>
      <c r="D5" s="31"/>
      <c r="E5" s="41" t="s">
        <v>71</v>
      </c>
    </row>
    <row r="6" spans="1:5" x14ac:dyDescent="0.25">
      <c r="A6" s="26"/>
      <c r="B6" s="32"/>
      <c r="C6" s="12"/>
      <c r="D6" s="31"/>
    </row>
    <row r="7" spans="1:5" x14ac:dyDescent="0.25">
      <c r="A7" s="33" t="s">
        <v>234</v>
      </c>
      <c r="B7" s="32"/>
      <c r="C7" s="12">
        <v>4915023</v>
      </c>
      <c r="D7" s="31"/>
      <c r="E7" s="41">
        <v>-3833559</v>
      </c>
    </row>
    <row r="8" spans="1:5" x14ac:dyDescent="0.25">
      <c r="A8" s="26"/>
      <c r="B8" s="32"/>
      <c r="C8" s="12"/>
      <c r="D8" s="31"/>
    </row>
    <row r="9" spans="1:5" ht="15.75" thickBot="1" x14ac:dyDescent="0.3">
      <c r="A9" s="3" t="s">
        <v>177</v>
      </c>
      <c r="B9" s="32"/>
      <c r="C9" s="14">
        <v>0</v>
      </c>
      <c r="D9" s="31"/>
      <c r="E9" s="40">
        <v>-28192</v>
      </c>
    </row>
    <row r="10" spans="1:5" x14ac:dyDescent="0.25">
      <c r="A10" s="26"/>
      <c r="B10" s="32"/>
      <c r="C10" s="12"/>
      <c r="D10" s="31"/>
    </row>
    <row r="11" spans="1:5" ht="15.75" thickBot="1" x14ac:dyDescent="0.3">
      <c r="A11" s="33" t="s">
        <v>235</v>
      </c>
      <c r="B11" s="32"/>
      <c r="C11" s="14">
        <f>SUM(C7:C9)</f>
        <v>4915023</v>
      </c>
      <c r="D11" s="145"/>
      <c r="E11" s="40">
        <f>SUM(E7:E9)</f>
        <v>-3861751</v>
      </c>
    </row>
    <row r="12" spans="1:5" x14ac:dyDescent="0.25">
      <c r="A12" s="33"/>
      <c r="B12" s="32"/>
      <c r="C12" s="12"/>
      <c r="D12" s="31"/>
    </row>
    <row r="13" spans="1:5" x14ac:dyDescent="0.25">
      <c r="A13" s="146" t="s">
        <v>178</v>
      </c>
      <c r="B13" s="32"/>
      <c r="C13" s="12">
        <v>-131475</v>
      </c>
      <c r="D13" s="31"/>
      <c r="E13" s="41">
        <v>-106056</v>
      </c>
    </row>
    <row r="14" spans="1:5" ht="15.75" thickBot="1" x14ac:dyDescent="0.3">
      <c r="A14" s="146" t="s">
        <v>179</v>
      </c>
      <c r="B14" s="32"/>
      <c r="C14" s="14">
        <v>0</v>
      </c>
      <c r="D14" s="31"/>
      <c r="E14" s="40">
        <v>479</v>
      </c>
    </row>
    <row r="15" spans="1:5" ht="15.75" thickBot="1" x14ac:dyDescent="0.3">
      <c r="A15" s="147" t="s">
        <v>134</v>
      </c>
      <c r="B15" s="32"/>
      <c r="C15" s="148">
        <f>SUM(C13:C14)</f>
        <v>-131475</v>
      </c>
      <c r="D15" s="31"/>
      <c r="E15" s="149">
        <f>SUM(E13:E14)</f>
        <v>-105577</v>
      </c>
    </row>
    <row r="16" spans="1:5" x14ac:dyDescent="0.25">
      <c r="A16" s="147"/>
      <c r="B16" s="32"/>
      <c r="C16" s="12"/>
      <c r="D16" s="31"/>
    </row>
    <row r="17" spans="1:5" x14ac:dyDescent="0.25">
      <c r="A17" s="146" t="s">
        <v>180</v>
      </c>
      <c r="B17" s="32"/>
      <c r="C17" s="12">
        <v>-275734</v>
      </c>
      <c r="D17" s="150"/>
      <c r="E17" s="41">
        <v>-180540</v>
      </c>
    </row>
    <row r="18" spans="1:5" ht="15.75" thickBot="1" x14ac:dyDescent="0.3">
      <c r="A18" s="146" t="s">
        <v>181</v>
      </c>
      <c r="B18" s="32"/>
      <c r="C18" s="14">
        <v>-18391</v>
      </c>
      <c r="D18" s="150"/>
      <c r="E18" s="40">
        <v>-1853</v>
      </c>
    </row>
    <row r="19" spans="1:5" ht="15.75" thickBot="1" x14ac:dyDescent="0.3">
      <c r="A19" s="147" t="s">
        <v>141</v>
      </c>
      <c r="B19" s="32"/>
      <c r="C19" s="14">
        <f>SUM(C17:C18)</f>
        <v>-294125</v>
      </c>
      <c r="D19" s="150"/>
      <c r="E19" s="40">
        <f>SUM(E17:E18)</f>
        <v>-182393</v>
      </c>
    </row>
    <row r="20" spans="1:5" x14ac:dyDescent="0.25">
      <c r="A20" s="146"/>
      <c r="B20" s="32"/>
      <c r="C20" s="12"/>
      <c r="D20" s="31"/>
    </row>
    <row r="21" spans="1:5" x14ac:dyDescent="0.25">
      <c r="A21" s="3"/>
      <c r="B21" s="32"/>
      <c r="C21" s="12"/>
      <c r="D21" s="31"/>
    </row>
    <row r="22" spans="1:5" x14ac:dyDescent="0.25">
      <c r="A22" s="33" t="s">
        <v>236</v>
      </c>
      <c r="B22" s="32"/>
      <c r="C22" s="12">
        <f>SUM(C11,C15,C19)</f>
        <v>4489423</v>
      </c>
      <c r="D22" s="151"/>
      <c r="E22" s="41">
        <v>-4149721</v>
      </c>
    </row>
    <row r="23" spans="1:5" ht="15.75" thickBot="1" x14ac:dyDescent="0.3">
      <c r="A23" s="33" t="s">
        <v>135</v>
      </c>
      <c r="B23" s="32"/>
      <c r="C23" s="14">
        <v>8959764</v>
      </c>
      <c r="D23" s="151"/>
      <c r="E23" s="40">
        <v>14041541</v>
      </c>
    </row>
    <row r="24" spans="1:5" x14ac:dyDescent="0.25">
      <c r="A24" s="33"/>
      <c r="B24" s="32"/>
      <c r="C24" s="12"/>
      <c r="D24" s="151"/>
    </row>
    <row r="25" spans="1:5" ht="15.75" thickBot="1" x14ac:dyDescent="0.3">
      <c r="A25" s="33" t="s">
        <v>182</v>
      </c>
      <c r="B25" s="32"/>
      <c r="C25" s="19">
        <f>SUM(C22:C23)</f>
        <v>13449187</v>
      </c>
      <c r="D25" s="151"/>
      <c r="E25" s="46">
        <f>SUM(E22:E23)</f>
        <v>9891820</v>
      </c>
    </row>
    <row r="26" spans="1:5" ht="15.75" thickTop="1" x14ac:dyDescent="0.25">
      <c r="A26" s="33"/>
      <c r="B26" s="32"/>
      <c r="C26" s="12"/>
      <c r="D26" s="151"/>
    </row>
    <row r="27" spans="1:5" x14ac:dyDescent="0.25">
      <c r="A27" s="33" t="s">
        <v>136</v>
      </c>
      <c r="B27" s="32"/>
      <c r="C27" s="12"/>
      <c r="D27" s="151"/>
    </row>
    <row r="28" spans="1:5" x14ac:dyDescent="0.25">
      <c r="A28" s="26" t="s">
        <v>183</v>
      </c>
      <c r="B28" s="30"/>
      <c r="C28" s="12">
        <v>3925910</v>
      </c>
      <c r="D28" s="151"/>
      <c r="E28" s="41">
        <v>3836952</v>
      </c>
    </row>
    <row r="29" spans="1:5" x14ac:dyDescent="0.25">
      <c r="A29" s="26" t="s">
        <v>184</v>
      </c>
      <c r="B29" s="32"/>
      <c r="C29" s="12">
        <v>2406149</v>
      </c>
      <c r="D29" s="151"/>
      <c r="E29" s="41">
        <v>2562047</v>
      </c>
    </row>
    <row r="30" spans="1:5" ht="15.75" thickBot="1" x14ac:dyDescent="0.3">
      <c r="A30" s="26" t="s">
        <v>185</v>
      </c>
      <c r="B30" s="32"/>
      <c r="C30" s="19">
        <v>837</v>
      </c>
      <c r="D30" s="151"/>
      <c r="E30" s="46">
        <v>2581</v>
      </c>
    </row>
    <row r="31" spans="1:5" ht="15.75" thickTop="1" x14ac:dyDescent="0.25">
      <c r="A31" s="26"/>
      <c r="B31" s="32"/>
      <c r="C31" s="12"/>
      <c r="D31" s="31"/>
    </row>
    <row r="32" spans="1:5" x14ac:dyDescent="0.25">
      <c r="A32" s="26"/>
      <c r="B32" s="32"/>
      <c r="C32" s="12"/>
      <c r="D32" s="31"/>
    </row>
    <row r="33" spans="1:5" x14ac:dyDescent="0.25">
      <c r="A33" s="26"/>
      <c r="B33" s="32"/>
      <c r="C33" s="12"/>
      <c r="D33" s="31"/>
    </row>
    <row r="34" spans="1:5" x14ac:dyDescent="0.25">
      <c r="A34" s="33" t="s">
        <v>186</v>
      </c>
      <c r="B34" s="152"/>
      <c r="C34" s="12"/>
      <c r="D34" s="152"/>
    </row>
    <row r="35" spans="1:5" x14ac:dyDescent="0.25">
      <c r="A35" s="26" t="s">
        <v>73</v>
      </c>
      <c r="B35" s="32"/>
      <c r="C35" s="12">
        <v>3354487</v>
      </c>
      <c r="D35" s="31"/>
      <c r="E35" s="41">
        <v>7198130</v>
      </c>
    </row>
    <row r="36" spans="1:5" x14ac:dyDescent="0.25">
      <c r="A36" s="26" t="s">
        <v>187</v>
      </c>
      <c r="B36" s="32"/>
      <c r="C36" s="12"/>
      <c r="D36" s="31"/>
    </row>
    <row r="37" spans="1:5" x14ac:dyDescent="0.25">
      <c r="A37" s="26" t="s">
        <v>188</v>
      </c>
      <c r="B37" s="32"/>
      <c r="C37" s="12">
        <v>2548164</v>
      </c>
      <c r="D37" s="31"/>
      <c r="E37" s="41">
        <v>2069403</v>
      </c>
    </row>
    <row r="38" spans="1:5" x14ac:dyDescent="0.25">
      <c r="A38" s="26" t="s">
        <v>189</v>
      </c>
      <c r="B38" s="30"/>
      <c r="C38" s="12">
        <v>31309</v>
      </c>
      <c r="D38" s="30"/>
      <c r="E38" s="41">
        <v>94083</v>
      </c>
    </row>
    <row r="39" spans="1:5" x14ac:dyDescent="0.25">
      <c r="A39" s="26" t="s">
        <v>190</v>
      </c>
      <c r="B39" s="30"/>
      <c r="C39" s="12">
        <v>10792840</v>
      </c>
      <c r="D39" s="30"/>
      <c r="E39" s="41">
        <v>8246535</v>
      </c>
    </row>
    <row r="40" spans="1:5" ht="15.75" thickBot="1" x14ac:dyDescent="0.3">
      <c r="A40" s="26" t="s">
        <v>74</v>
      </c>
      <c r="B40" s="32"/>
      <c r="C40" s="14">
        <v>7765817</v>
      </c>
      <c r="D40" s="31"/>
      <c r="E40" s="40">
        <v>13128784</v>
      </c>
    </row>
    <row r="41" spans="1:5" x14ac:dyDescent="0.25">
      <c r="A41" s="26" t="s">
        <v>191</v>
      </c>
      <c r="B41" s="32"/>
      <c r="C41" s="12">
        <f>SUM(C35:C40)</f>
        <v>24492617</v>
      </c>
      <c r="D41" s="31"/>
      <c r="E41" s="41">
        <f>SUM(E35:E40)</f>
        <v>30736935</v>
      </c>
    </row>
    <row r="42" spans="1:5" ht="15.75" thickBot="1" x14ac:dyDescent="0.3">
      <c r="A42" s="25" t="s">
        <v>192</v>
      </c>
      <c r="B42" s="32"/>
      <c r="C42" s="14">
        <v>-11043430</v>
      </c>
      <c r="D42" s="31"/>
      <c r="E42" s="40">
        <v>-20845115</v>
      </c>
    </row>
    <row r="43" spans="1:5" ht="15.75" thickBot="1" x14ac:dyDescent="0.3">
      <c r="A43" s="26" t="s">
        <v>193</v>
      </c>
      <c r="B43" s="32"/>
      <c r="C43" s="19">
        <f>SUM(C41:C42)</f>
        <v>13449187</v>
      </c>
      <c r="D43" s="31"/>
      <c r="E43" s="46">
        <f>SUM(E41:E42)</f>
        <v>9891820</v>
      </c>
    </row>
    <row r="44" spans="1:5" ht="15.75" thickTop="1" x14ac:dyDescent="0.25">
      <c r="A44" s="26"/>
      <c r="B44" s="32"/>
      <c r="C44" s="12"/>
      <c r="D44" s="31"/>
    </row>
    <row r="47" spans="1:5" x14ac:dyDescent="0.25">
      <c r="C47" s="12"/>
    </row>
    <row r="48" spans="1:5" x14ac:dyDescent="0.25">
      <c r="C48" s="12"/>
    </row>
    <row r="49" spans="3:3" x14ac:dyDescent="0.25">
      <c r="C49" s="12"/>
    </row>
    <row r="50" spans="3:3" x14ac:dyDescent="0.25">
      <c r="C50" s="12"/>
    </row>
    <row r="51" spans="3:3" x14ac:dyDescent="0.25">
      <c r="C51" s="12"/>
    </row>
    <row r="52" spans="3:3" x14ac:dyDescent="0.25">
      <c r="C52" s="12"/>
    </row>
    <row r="53" spans="3:3" x14ac:dyDescent="0.25">
      <c r="C53" s="12"/>
    </row>
    <row r="54" spans="3:3" x14ac:dyDescent="0.25">
      <c r="C54" s="12"/>
    </row>
    <row r="55" spans="3:3" x14ac:dyDescent="0.25">
      <c r="C55" s="12"/>
    </row>
    <row r="56" spans="3:3" x14ac:dyDescent="0.25">
      <c r="C56" s="12"/>
    </row>
    <row r="57" spans="3:3" x14ac:dyDescent="0.25">
      <c r="C57" s="12"/>
    </row>
    <row r="58" spans="3:3" x14ac:dyDescent="0.25">
      <c r="C58" s="12"/>
    </row>
    <row r="59" spans="3:3" x14ac:dyDescent="0.25">
      <c r="C59" s="12"/>
    </row>
    <row r="60" spans="3:3" x14ac:dyDescent="0.25">
      <c r="C60" s="12"/>
    </row>
    <row r="61" spans="3:3" x14ac:dyDescent="0.25">
      <c r="C61" s="12"/>
    </row>
    <row r="62" spans="3:3" x14ac:dyDescent="0.25">
      <c r="C62" s="12"/>
    </row>
    <row r="63" spans="3:3" x14ac:dyDescent="0.25">
      <c r="C63" s="12"/>
    </row>
    <row r="64" spans="3:3" x14ac:dyDescent="0.25">
      <c r="C64" s="12"/>
    </row>
    <row r="65" spans="3:3" x14ac:dyDescent="0.25">
      <c r="C65" s="12"/>
    </row>
    <row r="66" spans="3:3" x14ac:dyDescent="0.25">
      <c r="C66" s="12"/>
    </row>
    <row r="67" spans="3:3" x14ac:dyDescent="0.25">
      <c r="C67" s="12"/>
    </row>
    <row r="68" spans="3:3" x14ac:dyDescent="0.25">
      <c r="C68" s="12"/>
    </row>
    <row r="69" spans="3:3" x14ac:dyDescent="0.25">
      <c r="C69" s="12"/>
    </row>
    <row r="70" spans="3:3" x14ac:dyDescent="0.25">
      <c r="C70" s="12"/>
    </row>
    <row r="71" spans="3:3" x14ac:dyDescent="0.25">
      <c r="C71" s="12"/>
    </row>
    <row r="72" spans="3:3" x14ac:dyDescent="0.25">
      <c r="C72" s="12"/>
    </row>
    <row r="73" spans="3:3" x14ac:dyDescent="0.25">
      <c r="C73" s="12"/>
    </row>
    <row r="74" spans="3:3" x14ac:dyDescent="0.25">
      <c r="C74" s="12"/>
    </row>
    <row r="75" spans="3:3" x14ac:dyDescent="0.25">
      <c r="C75" s="12"/>
    </row>
    <row r="76" spans="3:3" x14ac:dyDescent="0.25">
      <c r="C76" s="12"/>
    </row>
    <row r="77" spans="3:3" x14ac:dyDescent="0.25">
      <c r="C77" s="12"/>
    </row>
    <row r="78" spans="3:3" x14ac:dyDescent="0.25">
      <c r="C78" s="12"/>
    </row>
    <row r="79" spans="3:3" x14ac:dyDescent="0.25">
      <c r="C79" s="12"/>
    </row>
    <row r="80" spans="3:3" x14ac:dyDescent="0.25">
      <c r="C80" s="12"/>
    </row>
    <row r="81" spans="3:3" x14ac:dyDescent="0.25">
      <c r="C81" s="12"/>
    </row>
    <row r="82" spans="3:3" x14ac:dyDescent="0.25">
      <c r="C82" s="12"/>
    </row>
    <row r="83" spans="3:3" x14ac:dyDescent="0.25">
      <c r="C83" s="12"/>
    </row>
    <row r="84" spans="3:3" x14ac:dyDescent="0.25">
      <c r="C84" s="12"/>
    </row>
    <row r="85" spans="3:3" x14ac:dyDescent="0.25">
      <c r="C85" s="12"/>
    </row>
    <row r="86" spans="3:3" x14ac:dyDescent="0.25">
      <c r="C86" s="12"/>
    </row>
    <row r="87" spans="3:3" x14ac:dyDescent="0.25">
      <c r="C87" s="12"/>
    </row>
    <row r="88" spans="3:3" x14ac:dyDescent="0.25">
      <c r="C88" s="12"/>
    </row>
    <row r="89" spans="3:3" x14ac:dyDescent="0.25">
      <c r="C89" s="12"/>
    </row>
    <row r="90" spans="3:3" x14ac:dyDescent="0.25">
      <c r="C90" s="12"/>
    </row>
    <row r="91" spans="3:3" x14ac:dyDescent="0.25">
      <c r="C91" s="12"/>
    </row>
    <row r="92" spans="3:3" x14ac:dyDescent="0.25">
      <c r="C92" s="12"/>
    </row>
    <row r="93" spans="3:3" x14ac:dyDescent="0.25">
      <c r="C93" s="12"/>
    </row>
    <row r="94" spans="3:3" x14ac:dyDescent="0.25">
      <c r="C94" s="12"/>
    </row>
    <row r="95" spans="3:3" x14ac:dyDescent="0.25">
      <c r="C95" s="12"/>
    </row>
    <row r="96" spans="3:3" x14ac:dyDescent="0.25">
      <c r="C96" s="12"/>
    </row>
    <row r="97" spans="3:3" x14ac:dyDescent="0.25">
      <c r="C97" s="12"/>
    </row>
    <row r="98" spans="3:3" x14ac:dyDescent="0.25">
      <c r="C98" s="12"/>
    </row>
    <row r="99" spans="3:3" x14ac:dyDescent="0.25">
      <c r="C99" s="12"/>
    </row>
    <row r="100" spans="3:3" x14ac:dyDescent="0.25">
      <c r="C100" s="12"/>
    </row>
    <row r="101" spans="3:3" x14ac:dyDescent="0.25">
      <c r="C101" s="12"/>
    </row>
    <row r="102" spans="3:3" x14ac:dyDescent="0.25">
      <c r="C102" s="12"/>
    </row>
    <row r="103" spans="3:3" x14ac:dyDescent="0.25">
      <c r="C103" s="12"/>
    </row>
    <row r="104" spans="3:3" x14ac:dyDescent="0.25">
      <c r="C104" s="12"/>
    </row>
    <row r="105" spans="3:3" x14ac:dyDescent="0.25">
      <c r="C105" s="12"/>
    </row>
    <row r="106" spans="3:3" x14ac:dyDescent="0.25">
      <c r="C106" s="12"/>
    </row>
    <row r="107" spans="3:3" x14ac:dyDescent="0.25">
      <c r="C107" s="12"/>
    </row>
    <row r="108" spans="3:3" x14ac:dyDescent="0.25">
      <c r="C108" s="12"/>
    </row>
    <row r="109" spans="3:3" x14ac:dyDescent="0.25">
      <c r="C109" s="12"/>
    </row>
    <row r="110" spans="3:3" x14ac:dyDescent="0.25">
      <c r="C110" s="12"/>
    </row>
    <row r="111" spans="3:3" x14ac:dyDescent="0.25">
      <c r="C111" s="12"/>
    </row>
    <row r="112" spans="3:3" x14ac:dyDescent="0.25">
      <c r="C112" s="12"/>
    </row>
    <row r="113" spans="3:3" x14ac:dyDescent="0.25">
      <c r="C113" s="12"/>
    </row>
    <row r="114" spans="3:3" x14ac:dyDescent="0.25">
      <c r="C114" s="12"/>
    </row>
    <row r="115" spans="3:3" x14ac:dyDescent="0.25">
      <c r="C115" s="12"/>
    </row>
    <row r="116" spans="3:3" x14ac:dyDescent="0.25">
      <c r="C116" s="12"/>
    </row>
    <row r="117" spans="3:3" x14ac:dyDescent="0.25">
      <c r="C117" s="12"/>
    </row>
    <row r="118" spans="3:3" x14ac:dyDescent="0.25">
      <c r="C118" s="12"/>
    </row>
    <row r="119" spans="3:3" x14ac:dyDescent="0.25">
      <c r="C119" s="12"/>
    </row>
    <row r="120" spans="3:3" x14ac:dyDescent="0.25">
      <c r="C120" s="12"/>
    </row>
    <row r="121" spans="3:3" x14ac:dyDescent="0.25">
      <c r="C121" s="12"/>
    </row>
    <row r="122" spans="3:3" x14ac:dyDescent="0.25">
      <c r="C122" s="12"/>
    </row>
    <row r="123" spans="3:3" x14ac:dyDescent="0.25">
      <c r="C123" s="12"/>
    </row>
    <row r="124" spans="3:3" x14ac:dyDescent="0.25">
      <c r="C124" s="12"/>
    </row>
    <row r="125" spans="3:3" x14ac:dyDescent="0.25">
      <c r="C125" s="12"/>
    </row>
    <row r="126" spans="3:3" x14ac:dyDescent="0.25">
      <c r="C126" s="12"/>
    </row>
    <row r="127" spans="3:3" x14ac:dyDescent="0.25">
      <c r="C127" s="12"/>
    </row>
    <row r="128" spans="3:3" x14ac:dyDescent="0.25">
      <c r="C128" s="12"/>
    </row>
    <row r="129" spans="3:3" x14ac:dyDescent="0.25">
      <c r="C129" s="12"/>
    </row>
    <row r="130" spans="3:3" x14ac:dyDescent="0.25">
      <c r="C130" s="12"/>
    </row>
    <row r="131" spans="3:3" x14ac:dyDescent="0.25">
      <c r="C131" s="12"/>
    </row>
    <row r="132" spans="3:3" x14ac:dyDescent="0.25">
      <c r="C132" s="12"/>
    </row>
    <row r="133" spans="3:3" x14ac:dyDescent="0.25">
      <c r="C133" s="12"/>
    </row>
    <row r="134" spans="3:3" x14ac:dyDescent="0.25">
      <c r="C134" s="12"/>
    </row>
    <row r="135" spans="3:3" x14ac:dyDescent="0.25">
      <c r="C135" s="12"/>
    </row>
    <row r="136" spans="3:3" x14ac:dyDescent="0.25">
      <c r="C136" s="12"/>
    </row>
    <row r="137" spans="3:3" x14ac:dyDescent="0.25">
      <c r="C137" s="12"/>
    </row>
    <row r="138" spans="3:3" x14ac:dyDescent="0.25">
      <c r="C138" s="12"/>
    </row>
    <row r="139" spans="3:3" x14ac:dyDescent="0.25">
      <c r="C139" s="12"/>
    </row>
    <row r="140" spans="3:3" x14ac:dyDescent="0.25">
      <c r="C140" s="12"/>
    </row>
    <row r="141" spans="3:3" x14ac:dyDescent="0.25">
      <c r="C141" s="12"/>
    </row>
    <row r="142" spans="3:3" x14ac:dyDescent="0.25">
      <c r="C142" s="12"/>
    </row>
    <row r="143" spans="3:3" x14ac:dyDescent="0.25">
      <c r="C143" s="12"/>
    </row>
    <row r="144" spans="3:3" x14ac:dyDescent="0.25">
      <c r="C144" s="12"/>
    </row>
    <row r="145" spans="3:3" x14ac:dyDescent="0.25">
      <c r="C145" s="12"/>
    </row>
    <row r="146" spans="3:3" x14ac:dyDescent="0.25">
      <c r="C146" s="12"/>
    </row>
    <row r="147" spans="3:3" x14ac:dyDescent="0.25">
      <c r="C147" s="12"/>
    </row>
    <row r="148" spans="3:3" x14ac:dyDescent="0.25">
      <c r="C148" s="12"/>
    </row>
    <row r="149" spans="3:3" x14ac:dyDescent="0.25">
      <c r="C149" s="12"/>
    </row>
    <row r="150" spans="3:3" x14ac:dyDescent="0.25">
      <c r="C150" s="12"/>
    </row>
    <row r="151" spans="3:3" x14ac:dyDescent="0.25">
      <c r="C151" s="12"/>
    </row>
    <row r="152" spans="3:3" x14ac:dyDescent="0.25">
      <c r="C152" s="12"/>
    </row>
    <row r="153" spans="3:3" x14ac:dyDescent="0.25">
      <c r="C153" s="12"/>
    </row>
    <row r="154" spans="3:3" x14ac:dyDescent="0.25">
      <c r="C154" s="12"/>
    </row>
    <row r="155" spans="3:3" x14ac:dyDescent="0.25">
      <c r="C155" s="12"/>
    </row>
    <row r="156" spans="3:3" x14ac:dyDescent="0.25">
      <c r="C156" s="12"/>
    </row>
    <row r="157" spans="3:3" x14ac:dyDescent="0.25">
      <c r="C157" s="12"/>
    </row>
    <row r="158" spans="3:3" x14ac:dyDescent="0.25">
      <c r="C158" s="12"/>
    </row>
    <row r="159" spans="3:3" x14ac:dyDescent="0.25">
      <c r="C159" s="12"/>
    </row>
    <row r="160" spans="3:3" x14ac:dyDescent="0.25">
      <c r="C160" s="12"/>
    </row>
    <row r="161" spans="3:3" x14ac:dyDescent="0.25">
      <c r="C161" s="12"/>
    </row>
    <row r="162" spans="3:3" x14ac:dyDescent="0.25">
      <c r="C162" s="12"/>
    </row>
    <row r="163" spans="3:3" x14ac:dyDescent="0.25">
      <c r="C163" s="12"/>
    </row>
    <row r="164" spans="3:3" x14ac:dyDescent="0.25">
      <c r="C164" s="12"/>
    </row>
    <row r="165" spans="3:3" x14ac:dyDescent="0.25">
      <c r="C165" s="12"/>
    </row>
    <row r="166" spans="3:3" x14ac:dyDescent="0.25">
      <c r="C166" s="12"/>
    </row>
    <row r="167" spans="3:3" x14ac:dyDescent="0.25">
      <c r="C167" s="12"/>
    </row>
    <row r="168" spans="3:3" x14ac:dyDescent="0.25">
      <c r="C168" s="12"/>
    </row>
  </sheetData>
  <pageMargins left="0.7" right="0.7" top="0.75" bottom="0.75" header="0.3" footer="0.3"/>
  <pageSetup paperSize="9" scale="71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26E9F-35F9-4896-BCF4-84455DF87608}">
  <sheetPr>
    <pageSetUpPr fitToPage="1"/>
  </sheetPr>
  <dimension ref="A1:E52"/>
  <sheetViews>
    <sheetView topLeftCell="A25" workbookViewId="0">
      <selection activeCell="J19" sqref="J19"/>
    </sheetView>
  </sheetViews>
  <sheetFormatPr defaultRowHeight="15" x14ac:dyDescent="0.25"/>
  <cols>
    <col min="1" max="1" width="72.7109375" style="25" bestFit="1" customWidth="1"/>
    <col min="2" max="2" width="2" style="29" customWidth="1"/>
    <col min="3" max="3" width="15.5703125" style="13" customWidth="1"/>
    <col min="4" max="4" width="2" style="29" customWidth="1"/>
    <col min="5" max="5" width="15.5703125" style="41" customWidth="1"/>
    <col min="6" max="16384" width="9.140625" style="29"/>
  </cols>
  <sheetData>
    <row r="1" spans="1:5" x14ac:dyDescent="0.25">
      <c r="A1" s="5" t="s">
        <v>18</v>
      </c>
    </row>
    <row r="2" spans="1:5" x14ac:dyDescent="0.25">
      <c r="A2" s="5" t="s">
        <v>231</v>
      </c>
    </row>
    <row r="3" spans="1:5" x14ac:dyDescent="0.25">
      <c r="A3" s="5" t="s">
        <v>168</v>
      </c>
    </row>
    <row r="4" spans="1:5" ht="45" x14ac:dyDescent="0.25">
      <c r="A4" s="26"/>
      <c r="B4" s="30"/>
      <c r="C4" s="12" t="s">
        <v>168</v>
      </c>
      <c r="D4" s="31"/>
      <c r="E4" s="41" t="s">
        <v>167</v>
      </c>
    </row>
    <row r="5" spans="1:5" x14ac:dyDescent="0.25">
      <c r="A5" s="26"/>
      <c r="B5" s="32"/>
      <c r="C5" s="12" t="s">
        <v>0</v>
      </c>
      <c r="D5" s="31"/>
      <c r="E5" s="41" t="s">
        <v>0</v>
      </c>
    </row>
    <row r="6" spans="1:5" x14ac:dyDescent="0.25">
      <c r="A6" s="26"/>
      <c r="B6" s="32"/>
      <c r="C6" s="12"/>
      <c r="D6" s="31"/>
    </row>
    <row r="7" spans="1:5" x14ac:dyDescent="0.25">
      <c r="A7" s="33" t="s">
        <v>238</v>
      </c>
      <c r="B7" s="32"/>
      <c r="C7" s="12">
        <v>4915023</v>
      </c>
      <c r="D7" s="31"/>
      <c r="E7" s="41">
        <v>-3833559</v>
      </c>
    </row>
    <row r="8" spans="1:5" ht="15.75" thickBot="1" x14ac:dyDescent="0.3">
      <c r="A8" s="3" t="s">
        <v>194</v>
      </c>
      <c r="B8" s="32"/>
      <c r="C8" s="14">
        <v>0</v>
      </c>
      <c r="D8" s="31"/>
      <c r="E8" s="40">
        <v>-28192</v>
      </c>
    </row>
    <row r="9" spans="1:5" x14ac:dyDescent="0.25">
      <c r="A9" s="146"/>
      <c r="B9" s="32"/>
      <c r="C9" s="12"/>
      <c r="D9" s="31"/>
    </row>
    <row r="10" spans="1:5" x14ac:dyDescent="0.25">
      <c r="A10" s="147" t="s">
        <v>237</v>
      </c>
      <c r="B10" s="32"/>
      <c r="C10" s="12">
        <f>SUM(C7:C8)</f>
        <v>4915023</v>
      </c>
      <c r="D10" s="31"/>
      <c r="E10" s="41">
        <f>SUM(E7:E8)</f>
        <v>-3861751</v>
      </c>
    </row>
    <row r="11" spans="1:5" x14ac:dyDescent="0.25">
      <c r="A11" s="147"/>
      <c r="B11" s="32"/>
      <c r="C11" s="12"/>
      <c r="D11" s="31"/>
    </row>
    <row r="12" spans="1:5" x14ac:dyDescent="0.25">
      <c r="A12" s="146" t="s">
        <v>195</v>
      </c>
      <c r="B12" s="32"/>
      <c r="C12" s="12">
        <v>-131475</v>
      </c>
      <c r="D12" s="31"/>
      <c r="E12" s="41">
        <v>-106056</v>
      </c>
    </row>
    <row r="13" spans="1:5" ht="15.75" thickBot="1" x14ac:dyDescent="0.3">
      <c r="A13" s="146" t="s">
        <v>196</v>
      </c>
      <c r="B13" s="32"/>
      <c r="C13" s="19">
        <v>0</v>
      </c>
      <c r="D13" s="31"/>
      <c r="E13" s="40">
        <v>479</v>
      </c>
    </row>
    <row r="14" spans="1:5" ht="16.5" thickTop="1" thickBot="1" x14ac:dyDescent="0.3">
      <c r="A14" s="147" t="s">
        <v>197</v>
      </c>
      <c r="B14" s="32"/>
      <c r="C14" s="153">
        <f>SUM(C12:C13)</f>
        <v>-131475</v>
      </c>
      <c r="D14" s="31"/>
      <c r="E14" s="155">
        <f>SUM(E12:E13)</f>
        <v>-105577</v>
      </c>
    </row>
    <row r="15" spans="1:5" ht="15.75" thickTop="1" x14ac:dyDescent="0.25">
      <c r="A15" s="147"/>
      <c r="B15" s="32"/>
      <c r="C15" s="12"/>
      <c r="D15" s="31"/>
    </row>
    <row r="16" spans="1:5" x14ac:dyDescent="0.25">
      <c r="A16" s="146" t="s">
        <v>198</v>
      </c>
      <c r="B16" s="32"/>
      <c r="C16" s="12">
        <v>-275734</v>
      </c>
      <c r="D16" s="150"/>
      <c r="E16" s="41">
        <v>-180540</v>
      </c>
    </row>
    <row r="17" spans="1:5" ht="15.75" thickBot="1" x14ac:dyDescent="0.3">
      <c r="A17" s="146" t="s">
        <v>131</v>
      </c>
      <c r="B17" s="32"/>
      <c r="C17" s="19">
        <v>-18391</v>
      </c>
      <c r="D17" s="150"/>
      <c r="E17" s="46">
        <v>-1853</v>
      </c>
    </row>
    <row r="18" spans="1:5" ht="16.5" thickTop="1" thickBot="1" x14ac:dyDescent="0.3">
      <c r="A18" s="147" t="s">
        <v>112</v>
      </c>
      <c r="B18" s="32"/>
      <c r="C18" s="153">
        <f>SUM(C16:C17)</f>
        <v>-294125</v>
      </c>
      <c r="D18" s="31"/>
      <c r="E18" s="155">
        <f>SUM(E16:E17)</f>
        <v>-182393</v>
      </c>
    </row>
    <row r="19" spans="1:5" ht="15.75" thickTop="1" x14ac:dyDescent="0.25">
      <c r="A19" s="26"/>
      <c r="B19" s="32"/>
      <c r="C19" s="12"/>
      <c r="D19" s="31"/>
    </row>
    <row r="20" spans="1:5" x14ac:dyDescent="0.25">
      <c r="A20" s="3"/>
      <c r="B20" s="32"/>
      <c r="C20" s="12"/>
      <c r="D20" s="31"/>
    </row>
    <row r="21" spans="1:5" x14ac:dyDescent="0.25">
      <c r="A21" s="33" t="s">
        <v>239</v>
      </c>
      <c r="B21" s="32"/>
      <c r="C21" s="12">
        <f>SUM(C10,C14,C18)</f>
        <v>4489423</v>
      </c>
      <c r="D21" s="151"/>
      <c r="E21" s="41">
        <f>SUM(E10,E14,E18)</f>
        <v>-4149721</v>
      </c>
    </row>
    <row r="22" spans="1:5" ht="15.75" thickBot="1" x14ac:dyDescent="0.3">
      <c r="A22" s="33" t="s">
        <v>199</v>
      </c>
      <c r="B22" s="32"/>
      <c r="C22" s="14">
        <v>8959764</v>
      </c>
      <c r="D22" s="151"/>
      <c r="E22" s="141">
        <v>14041541</v>
      </c>
    </row>
    <row r="23" spans="1:5" x14ac:dyDescent="0.25">
      <c r="A23" s="33"/>
      <c r="B23" s="32"/>
      <c r="C23" s="12"/>
      <c r="D23" s="151"/>
    </row>
    <row r="24" spans="1:5" ht="15.75" thickBot="1" x14ac:dyDescent="0.3">
      <c r="A24" s="33" t="s">
        <v>200</v>
      </c>
      <c r="B24" s="32"/>
      <c r="C24" s="19">
        <f>SUM(C21:C22)</f>
        <v>13449187</v>
      </c>
      <c r="D24" s="151"/>
      <c r="E24" s="46">
        <f>SUM(E21:E22)</f>
        <v>9891820</v>
      </c>
    </row>
    <row r="25" spans="1:5" ht="15.75" thickTop="1" x14ac:dyDescent="0.25">
      <c r="A25" s="33"/>
      <c r="B25" s="32"/>
      <c r="C25" s="12"/>
      <c r="D25" s="151"/>
    </row>
    <row r="26" spans="1:5" x14ac:dyDescent="0.25">
      <c r="A26" s="33" t="s">
        <v>201</v>
      </c>
      <c r="B26" s="32"/>
      <c r="C26" s="12"/>
      <c r="D26" s="151"/>
    </row>
    <row r="27" spans="1:5" x14ac:dyDescent="0.25">
      <c r="A27" s="26" t="s">
        <v>202</v>
      </c>
      <c r="B27" s="30"/>
      <c r="C27" s="12">
        <v>3925910</v>
      </c>
      <c r="D27" s="151"/>
      <c r="E27" s="41">
        <v>3836952</v>
      </c>
    </row>
    <row r="28" spans="1:5" x14ac:dyDescent="0.25">
      <c r="A28" s="26" t="s">
        <v>203</v>
      </c>
      <c r="B28" s="32"/>
      <c r="C28" s="12">
        <v>2406149</v>
      </c>
      <c r="D28" s="151"/>
      <c r="E28" s="41">
        <v>2562047</v>
      </c>
    </row>
    <row r="29" spans="1:5" ht="15.75" thickBot="1" x14ac:dyDescent="0.3">
      <c r="A29" s="26" t="s">
        <v>204</v>
      </c>
      <c r="B29" s="32"/>
      <c r="C29" s="19">
        <v>837</v>
      </c>
      <c r="D29" s="151"/>
      <c r="E29" s="46">
        <v>2581</v>
      </c>
    </row>
    <row r="30" spans="1:5" ht="15.75" thickTop="1" x14ac:dyDescent="0.25">
      <c r="A30" s="26"/>
      <c r="B30" s="32"/>
      <c r="C30" s="12"/>
      <c r="D30" s="31"/>
    </row>
    <row r="31" spans="1:5" x14ac:dyDescent="0.25">
      <c r="A31" s="26"/>
      <c r="B31" s="32"/>
      <c r="C31" s="12"/>
      <c r="D31" s="31"/>
    </row>
    <row r="32" spans="1:5" x14ac:dyDescent="0.25">
      <c r="A32" s="26"/>
      <c r="B32" s="32"/>
      <c r="C32" s="12"/>
      <c r="D32" s="31"/>
    </row>
    <row r="33" spans="1:5" x14ac:dyDescent="0.25">
      <c r="A33" s="33" t="s">
        <v>205</v>
      </c>
      <c r="B33" s="152"/>
      <c r="C33" s="12"/>
      <c r="D33" s="152"/>
    </row>
    <row r="34" spans="1:5" x14ac:dyDescent="0.25">
      <c r="A34" s="26" t="s">
        <v>20</v>
      </c>
      <c r="B34" s="32"/>
      <c r="C34" s="12">
        <v>3354487</v>
      </c>
      <c r="D34" s="31"/>
      <c r="E34" s="41">
        <v>7198130</v>
      </c>
    </row>
    <row r="35" spans="1:5" x14ac:dyDescent="0.25">
      <c r="A35" s="26" t="s">
        <v>206</v>
      </c>
      <c r="B35" s="32"/>
      <c r="C35" s="12"/>
      <c r="D35" s="31"/>
    </row>
    <row r="36" spans="1:5" x14ac:dyDescent="0.25">
      <c r="A36" s="26" t="s">
        <v>207</v>
      </c>
      <c r="B36" s="32"/>
      <c r="C36" s="12">
        <v>2548164</v>
      </c>
      <c r="D36" s="31"/>
      <c r="E36" s="41">
        <v>2069403</v>
      </c>
    </row>
    <row r="37" spans="1:5" x14ac:dyDescent="0.25">
      <c r="A37" s="26" t="s">
        <v>208</v>
      </c>
      <c r="B37" s="30"/>
      <c r="C37" s="12">
        <v>31309</v>
      </c>
      <c r="D37" s="30"/>
      <c r="E37" s="41">
        <v>94083</v>
      </c>
    </row>
    <row r="38" spans="1:5" x14ac:dyDescent="0.25">
      <c r="A38" s="154" t="s">
        <v>209</v>
      </c>
      <c r="B38" s="30"/>
      <c r="C38" s="12">
        <v>10792840</v>
      </c>
      <c r="D38" s="30"/>
      <c r="E38" s="41">
        <v>8246535</v>
      </c>
    </row>
    <row r="39" spans="1:5" ht="15.75" thickBot="1" x14ac:dyDescent="0.3">
      <c r="A39" s="26" t="s">
        <v>21</v>
      </c>
      <c r="B39" s="32"/>
      <c r="C39" s="14">
        <v>7765817</v>
      </c>
      <c r="D39" s="31"/>
      <c r="E39" s="40">
        <v>13128784</v>
      </c>
    </row>
    <row r="40" spans="1:5" x14ac:dyDescent="0.25">
      <c r="A40" s="26" t="s">
        <v>210</v>
      </c>
      <c r="B40" s="32"/>
      <c r="C40" s="12">
        <f>SUM(C34:C39)</f>
        <v>24492617</v>
      </c>
      <c r="D40" s="31"/>
      <c r="E40" s="41">
        <f>SUM(E34:E39)</f>
        <v>30736935</v>
      </c>
    </row>
    <row r="41" spans="1:5" ht="15.75" thickBot="1" x14ac:dyDescent="0.3">
      <c r="A41" s="26" t="s">
        <v>211</v>
      </c>
      <c r="B41" s="32"/>
      <c r="C41" s="14">
        <v>-11043430</v>
      </c>
      <c r="D41" s="31"/>
      <c r="E41" s="40">
        <v>-20845115</v>
      </c>
    </row>
    <row r="42" spans="1:5" ht="15.75" thickBot="1" x14ac:dyDescent="0.3">
      <c r="A42" s="26" t="s">
        <v>212</v>
      </c>
      <c r="B42" s="32"/>
      <c r="C42" s="19">
        <f>SUM(C40:C41)</f>
        <v>13449187</v>
      </c>
      <c r="D42" s="31"/>
      <c r="E42" s="46">
        <f>SUM(E40:E41)</f>
        <v>9891820</v>
      </c>
    </row>
    <row r="43" spans="1:5" ht="15.75" thickTop="1" x14ac:dyDescent="0.25">
      <c r="A43" s="26"/>
      <c r="B43" s="32"/>
      <c r="C43" s="12"/>
      <c r="D43" s="31"/>
    </row>
    <row r="44" spans="1:5" x14ac:dyDescent="0.25">
      <c r="E44" s="13"/>
    </row>
    <row r="45" spans="1:5" x14ac:dyDescent="0.25">
      <c r="E45" s="13"/>
    </row>
    <row r="46" spans="1:5" x14ac:dyDescent="0.25">
      <c r="E46" s="13"/>
    </row>
    <row r="47" spans="1:5" x14ac:dyDescent="0.25">
      <c r="E47" s="13"/>
    </row>
    <row r="48" spans="1:5" x14ac:dyDescent="0.25">
      <c r="E48" s="13"/>
    </row>
    <row r="49" spans="1:5" x14ac:dyDescent="0.25">
      <c r="E49" s="13"/>
    </row>
    <row r="50" spans="1:5" x14ac:dyDescent="0.25">
      <c r="E50" s="13"/>
    </row>
    <row r="51" spans="1:5" x14ac:dyDescent="0.25">
      <c r="E51" s="13"/>
    </row>
    <row r="52" spans="1:5" x14ac:dyDescent="0.25">
      <c r="A52" s="29"/>
      <c r="C52" s="78"/>
      <c r="E52" s="97"/>
    </row>
  </sheetData>
  <pageMargins left="0.7" right="0.7" top="0.75" bottom="0.75" header="0.3" footer="0.3"/>
  <pageSetup paperSize="9" scale="7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綜合全面收益表</vt:lpstr>
      <vt:lpstr>IS</vt:lpstr>
      <vt:lpstr>綜合財務狀況表</vt:lpstr>
      <vt:lpstr>BS</vt:lpstr>
      <vt:lpstr>綜合權益變動報告表</vt:lpstr>
      <vt:lpstr>SE</vt:lpstr>
      <vt:lpstr>綜合現金流動表</vt:lpstr>
      <vt:lpstr>CF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</dc:creator>
  <cp:lastModifiedBy>C1510 - Chong Ka Ling Karen</cp:lastModifiedBy>
  <cp:lastPrinted>2023-04-28T03:09:54Z</cp:lastPrinted>
  <dcterms:created xsi:type="dcterms:W3CDTF">2022-09-20T07:50:22Z</dcterms:created>
  <dcterms:modified xsi:type="dcterms:W3CDTF">2026-09-07T08:56:52Z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