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CD\FAC\Fubon Financial Reporting\中英文四大表excel檔\"/>
    </mc:Choice>
  </mc:AlternateContent>
  <xr:revisionPtr revIDLastSave="0" documentId="13_ncr:1_{FCF092A1-5C2F-43C7-BAA1-F0BD561F5C95}" xr6:coauthVersionLast="36" xr6:coauthVersionMax="36" xr10:uidLastSave="{00000000-0000-0000-0000-000000000000}"/>
  <bookViews>
    <workbookView xWindow="0" yWindow="0" windowWidth="28800" windowHeight="11472" xr2:uid="{59B54C1F-8B89-49DD-AF22-59B4FC67810E}"/>
  </bookViews>
  <sheets>
    <sheet name="綜合全面收益表" sheetId="6" r:id="rId1"/>
    <sheet name="IS" sheetId="1" r:id="rId2"/>
    <sheet name="綜合財務狀況表" sheetId="7" r:id="rId3"/>
    <sheet name="BS" sheetId="2" r:id="rId4"/>
    <sheet name="綜合權益變動報告表" sheetId="8" r:id="rId5"/>
    <sheet name="SE" sheetId="3" r:id="rId6"/>
    <sheet name="簡明綜合現金流動表" sheetId="9" r:id="rId7"/>
    <sheet name="CF" sheetId="4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C42" i="1"/>
  <c r="E27" i="1"/>
  <c r="C27" i="1"/>
  <c r="E16" i="1"/>
  <c r="C16" i="1"/>
  <c r="E12" i="1"/>
  <c r="E20" i="1" s="1"/>
  <c r="E22" i="1" s="1"/>
  <c r="E32" i="1" s="1"/>
  <c r="E35" i="1" s="1"/>
  <c r="E45" i="1" s="1"/>
  <c r="C12" i="1"/>
  <c r="C20" i="1" s="1"/>
  <c r="C22" i="1" s="1"/>
  <c r="C32" i="1" s="1"/>
  <c r="C35" i="1" s="1"/>
  <c r="C45" i="1" s="1"/>
  <c r="E10" i="1"/>
  <c r="C10" i="1"/>
  <c r="E45" i="6"/>
  <c r="C45" i="6"/>
  <c r="E42" i="6"/>
  <c r="C42" i="6"/>
  <c r="E35" i="6"/>
  <c r="C35" i="6"/>
  <c r="E32" i="6"/>
  <c r="C32" i="6"/>
  <c r="E27" i="6"/>
  <c r="C27" i="6"/>
  <c r="E22" i="6"/>
  <c r="C22" i="6"/>
  <c r="E10" i="6"/>
  <c r="E12" i="6" s="1"/>
  <c r="E16" i="6"/>
  <c r="C20" i="6"/>
  <c r="C16" i="6"/>
  <c r="C12" i="6"/>
  <c r="C10" i="6"/>
  <c r="E38" i="4"/>
  <c r="C38" i="4"/>
  <c r="E36" i="4"/>
  <c r="C36" i="4"/>
  <c r="E11" i="4"/>
  <c r="E18" i="4" s="1"/>
  <c r="E21" i="4" s="1"/>
  <c r="C11" i="4"/>
  <c r="C18" i="4" s="1"/>
  <c r="C21" i="4" s="1"/>
  <c r="E18" i="9"/>
  <c r="E21" i="9"/>
  <c r="E36" i="9"/>
  <c r="E38" i="9" s="1"/>
  <c r="C38" i="9"/>
  <c r="C36" i="9"/>
  <c r="C21" i="9"/>
  <c r="C18" i="9"/>
  <c r="E11" i="9"/>
  <c r="C11" i="9"/>
  <c r="F42" i="3"/>
  <c r="E42" i="3"/>
  <c r="D42" i="3"/>
  <c r="C42" i="3"/>
  <c r="B42" i="3"/>
  <c r="G38" i="3"/>
  <c r="G37" i="3"/>
  <c r="G36" i="3"/>
  <c r="G34" i="3"/>
  <c r="G33" i="3" s="1"/>
  <c r="G42" i="3" s="1"/>
  <c r="G31" i="3"/>
  <c r="G40" i="8"/>
  <c r="F40" i="8"/>
  <c r="E40" i="8"/>
  <c r="D40" i="8"/>
  <c r="C40" i="8"/>
  <c r="B40" i="8"/>
  <c r="G36" i="8"/>
  <c r="G35" i="8"/>
  <c r="G34" i="8"/>
  <c r="G32" i="8"/>
  <c r="G29" i="8"/>
  <c r="E41" i="2"/>
  <c r="C41" i="2"/>
  <c r="E39" i="2"/>
  <c r="C39" i="2"/>
  <c r="E34" i="2"/>
  <c r="C34" i="2"/>
  <c r="E23" i="2"/>
  <c r="C23" i="2"/>
  <c r="C23" i="7"/>
  <c r="E20" i="6" l="1"/>
  <c r="G31" i="8"/>
  <c r="E39" i="7"/>
  <c r="C39" i="7"/>
  <c r="E34" i="7"/>
  <c r="C34" i="7"/>
  <c r="E23" i="7"/>
  <c r="E41" i="7" l="1"/>
  <c r="C41" i="7"/>
</calcChain>
</file>

<file path=xl/sharedStrings.xml><?xml version="1.0" encoding="utf-8"?>
<sst xmlns="http://schemas.openxmlformats.org/spreadsheetml/2006/main" count="364" uniqueCount="212">
  <si>
    <t>For the six months ended</t>
  </si>
  <si>
    <t>HK$’000</t>
  </si>
  <si>
    <t>Interest income calculated using effective interest method</t>
  </si>
  <si>
    <t>Other interest income</t>
  </si>
  <si>
    <t>Interest income</t>
  </si>
  <si>
    <t>Interest expense</t>
  </si>
  <si>
    <t>Net interest income</t>
  </si>
  <si>
    <t>Fee and commission income</t>
  </si>
  <si>
    <t>Fee and commission expense</t>
  </si>
  <si>
    <t>Net fee and commission income</t>
  </si>
  <si>
    <t>Other operating income</t>
  </si>
  <si>
    <t>Operating income</t>
  </si>
  <si>
    <t>Operating expenses</t>
  </si>
  <si>
    <t>Operating profit before other gains and impairment losses</t>
  </si>
  <si>
    <t>Impairment losses on advances to customers</t>
  </si>
  <si>
    <t xml:space="preserve">Impairment losses on other assets </t>
  </si>
  <si>
    <t>-</t>
  </si>
  <si>
    <t>Impairment losses</t>
  </si>
  <si>
    <t>Net losses on disposal of financial assets at amortized cost</t>
  </si>
  <si>
    <t>Profit before taxation</t>
  </si>
  <si>
    <t>Taxation</t>
  </si>
  <si>
    <t xml:space="preserve">Profit for the period </t>
  </si>
  <si>
    <t>Other comprehensive income for the period, net of tax:</t>
  </si>
  <si>
    <t>Items that will not be reclassified to profit or loss:</t>
  </si>
  <si>
    <t>Premises: net movement in premises revaluation reserve</t>
  </si>
  <si>
    <t>Equity securities designated at fair value through other  comprehensive income: net movement in investment  revaluation reserve (non-recycling)</t>
  </si>
  <si>
    <t>Total comprehensive income for the period</t>
  </si>
  <si>
    <t>CONSOLIDATED STATEMENT OF COMPREHENSIVE INCOME (UNAUDITED)</t>
  </si>
  <si>
    <t>For the six months ended 30 June 2022</t>
  </si>
  <si>
    <t>Fubon Bank (Hong Kong) Limited</t>
  </si>
  <si>
    <t>CONSOLIDATED STATEMENT OF FINANCIAL POSITION (UNAUDITED)</t>
  </si>
  <si>
    <t>ASSETS</t>
  </si>
  <si>
    <t>Cash and short-term funds</t>
  </si>
  <si>
    <t>Balances with banks and other financial institutions</t>
  </si>
  <si>
    <t>Trading assets</t>
  </si>
  <si>
    <t>Derivative financial instruments</t>
  </si>
  <si>
    <t>Advances to customers</t>
  </si>
  <si>
    <t>Trade bills</t>
  </si>
  <si>
    <t>Accrued interest and other assets</t>
  </si>
  <si>
    <t>Debt securities measured at amortized cost</t>
  </si>
  <si>
    <t>Equity securities designated at fair value through other comprehensive income</t>
  </si>
  <si>
    <t>Fixed assets</t>
  </si>
  <si>
    <t>Investment properties</t>
  </si>
  <si>
    <t>Deferred tax assets</t>
  </si>
  <si>
    <t>Total assets</t>
  </si>
  <si>
    <t>LIABILITIES</t>
  </si>
  <si>
    <t>Deposits and balances of banks and other financial institutions</t>
  </si>
  <si>
    <t>Deposits from customers</t>
  </si>
  <si>
    <t>Trading liabilities</t>
  </si>
  <si>
    <t>Certificates of deposit issued</t>
  </si>
  <si>
    <t>Other liabilities</t>
  </si>
  <si>
    <t>Deferred tax liabilities</t>
  </si>
  <si>
    <t>Total liabilities</t>
  </si>
  <si>
    <t>EQUITY</t>
  </si>
  <si>
    <t>Share capital</t>
  </si>
  <si>
    <t>Reserves</t>
  </si>
  <si>
    <t>Total equity</t>
  </si>
  <si>
    <t>Total equity and liabilities</t>
  </si>
  <si>
    <t>Regulatory</t>
  </si>
  <si>
    <t>reserve</t>
  </si>
  <si>
    <t>Investment</t>
  </si>
  <si>
    <t>revaluation</t>
  </si>
  <si>
    <t>(non-recycling)</t>
  </si>
  <si>
    <t>Premises revaluation reserve</t>
  </si>
  <si>
    <t>Retained earnings</t>
  </si>
  <si>
    <t>Total</t>
  </si>
  <si>
    <t>equity</t>
  </si>
  <si>
    <t>- Profit for the period</t>
  </si>
  <si>
    <t>- Other comprehensive income, of which:</t>
  </si>
  <si>
    <t>- Premises: net movement in premises revaluation reserve</t>
  </si>
  <si>
    <t>- Equity securities designated at fair value through other comprehensive income: net movement in investment revaluation reserve</t>
  </si>
  <si>
    <t>Transfer (to)/ from retained earnings</t>
  </si>
  <si>
    <t>CONSOLIDATED STATEMENT OF CHANGES IN EQUITY (UNAUDITED)</t>
  </si>
  <si>
    <t>At 1 January 2022</t>
  </si>
  <si>
    <t>At 30 June 2022</t>
  </si>
  <si>
    <t>Tax paid</t>
  </si>
  <si>
    <t>Net cash used in investing activities</t>
  </si>
  <si>
    <t>Cash and cash equivalents as at 1 January</t>
  </si>
  <si>
    <t>Cash and cash equivalents as at 30 June</t>
  </si>
  <si>
    <t>Cash flows from operating activities include:</t>
  </si>
  <si>
    <t>Interest received</t>
  </si>
  <si>
    <t>Interest paid</t>
  </si>
  <si>
    <t>Dividends received</t>
  </si>
  <si>
    <t>Analysis of cash and cash equivalents:</t>
  </si>
  <si>
    <t>Treasury bills</t>
  </si>
  <si>
    <t>- Trading assets</t>
  </si>
  <si>
    <t>- Debt securities measured at amortized cost</t>
  </si>
  <si>
    <t>Amount shown in the consolidated statement of financial position</t>
  </si>
  <si>
    <t>Less: Amount with an original maturity of over three months</t>
  </si>
  <si>
    <t>Cash and cash equivalents in the consolidated cash flow statement</t>
  </si>
  <si>
    <t>CONDENSED CONSOLIDATED CASH FLOW STATEMENT (UNAUDITED)</t>
  </si>
  <si>
    <t>綜合全面收益表（未經審核）</t>
  </si>
  <si>
    <t>採用實際利率法計算之利息收入</t>
  </si>
  <si>
    <t>截至二零二二年六月三十日止之六個月</t>
  </si>
  <si>
    <t>其他利息收入</t>
  </si>
  <si>
    <t>利息收入</t>
  </si>
  <si>
    <t>利息支出</t>
  </si>
  <si>
    <t>客戶貸款減值虧損</t>
  </si>
  <si>
    <t>淨利息收入</t>
  </si>
  <si>
    <t>費用及佣金收入</t>
  </si>
  <si>
    <t>費用及佣金支出</t>
  </si>
  <si>
    <t xml:space="preserve"> 淨費用及佣金收入</t>
  </si>
  <si>
    <t>其他營運收入</t>
  </si>
  <si>
    <t>營運收入</t>
  </si>
  <si>
    <t>營運支出</t>
  </si>
  <si>
    <t>未計其他收益及減值虧損前經營溢利</t>
  </si>
  <si>
    <t>其他資產減值虧損</t>
  </si>
  <si>
    <t>減值虧損</t>
  </si>
  <si>
    <t>出售以攤銷成本計量之金融資產淨虧損</t>
  </si>
  <si>
    <t>期內全面收益總額</t>
  </si>
  <si>
    <t>除稅前溢利</t>
  </si>
  <si>
    <t>稅項</t>
  </si>
  <si>
    <t>期內溢利</t>
  </si>
  <si>
    <t>期內其他全面收益（除稅後）：</t>
  </si>
  <si>
    <t>將不會重新分類至損益之項目：</t>
  </si>
  <si>
    <t>物業︰物業重估儲備淨變動</t>
  </si>
  <si>
    <t>指定以公平價值於其他全面收益計量之股本證券：投資重估儲備淨變動（非循環）</t>
  </si>
  <si>
    <t>富邦銀行（香港）有限公司</t>
  </si>
  <si>
    <t>綜合財務狀況表（未經審核）</t>
  </si>
  <si>
    <t>於二零二二年六月三十日</t>
  </si>
  <si>
    <t>千港元</t>
  </si>
  <si>
    <t>資產</t>
  </si>
  <si>
    <t>現金及短期資金</t>
  </si>
  <si>
    <t>銀行同業及其他金融機構結餘</t>
  </si>
  <si>
    <t>持作交易用途資產</t>
  </si>
  <si>
    <t>衍生金融工具</t>
  </si>
  <si>
    <t>客戶貸款</t>
  </si>
  <si>
    <t>商業票據</t>
  </si>
  <si>
    <t>應計利息及其他資產</t>
  </si>
  <si>
    <t>以攤銷成本計量之債務證券</t>
  </si>
  <si>
    <t>指定以公平價值於其他全面收益計量之股本證券</t>
  </si>
  <si>
    <t>固定資產</t>
  </si>
  <si>
    <t>投資物業</t>
  </si>
  <si>
    <t>遞延稅項資產</t>
  </si>
  <si>
    <t>資產總額</t>
  </si>
  <si>
    <t>負債</t>
  </si>
  <si>
    <t>銀行同業及其他金融機構之存款及結餘</t>
  </si>
  <si>
    <t>客戶存款</t>
  </si>
  <si>
    <t>交易賬項下之負債</t>
  </si>
  <si>
    <t>已發行存款證</t>
  </si>
  <si>
    <t>其他負債</t>
  </si>
  <si>
    <t>遞延稅項負債</t>
  </si>
  <si>
    <t>負債總額</t>
  </si>
  <si>
    <t>權益</t>
  </si>
  <si>
    <t>股本</t>
  </si>
  <si>
    <t>儲備</t>
  </si>
  <si>
    <t>權益總額</t>
  </si>
  <si>
    <t>權益及負債總額</t>
  </si>
  <si>
    <t>綜合權益變動報告表（未經審核）</t>
  </si>
  <si>
    <t>投資重估</t>
  </si>
  <si>
    <t>（非循環）</t>
  </si>
  <si>
    <t>法定儲備</t>
  </si>
  <si>
    <t>保留溢利</t>
  </si>
  <si>
    <t>物業重估
儲備</t>
  </si>
  <si>
    <t>– 物業︰物業</t>
  </si>
  <si>
    <t>轉撥（至）╱自保留溢利</t>
  </si>
  <si>
    <t>於二零二二年一月一日</t>
  </si>
  <si>
    <t>– 期內溢利</t>
  </si>
  <si>
    <t>– 其他全面收益，其中包括：</t>
  </si>
  <si>
    <t>– 指定以公平價值於其他全面收益計量之股本證券：投資重估儲備淨變動</t>
  </si>
  <si>
    <t>– 物業︰物業重估儲備淨變動</t>
  </si>
  <si>
    <t>簡明綜合現金流動表（未經審核）</t>
  </si>
  <si>
    <t>已付稅項</t>
  </si>
  <si>
    <t>投資活動所用之現金淨額</t>
  </si>
  <si>
    <t>於一月一日之現金及現金等價物</t>
  </si>
  <si>
    <t>於六月三十日之現金及現金等價物</t>
  </si>
  <si>
    <t>經營活動產生之現金流動包括：</t>
  </si>
  <si>
    <t>已收利息</t>
  </si>
  <si>
    <t>已付利息</t>
  </si>
  <si>
    <t>已收股息</t>
  </si>
  <si>
    <t>現金及現金等價物之分析：</t>
  </si>
  <si>
    <t>國庫券</t>
  </si>
  <si>
    <t xml:space="preserve"> – 持作交易用途</t>
  </si>
  <si>
    <t>– 以攤銷成本計量之債務證券</t>
  </si>
  <si>
    <t>綜合財務狀況表所示款項</t>
  </si>
  <si>
    <t>減：原本期限為三個月以上的數項</t>
  </si>
  <si>
    <t>綜合現金流動表中的現金及現金等價物</t>
  </si>
  <si>
    <t>– 指定以公平價值於其他全面
收益計量之股本證券：投資重估儲備淨變動</t>
  </si>
  <si>
    <t>截至二零二三年六月三十日止之六個月</t>
  </si>
  <si>
    <t>於二零二三年六月三十日</t>
  </si>
  <si>
    <t>二零二三年
六月三十日</t>
  </si>
  <si>
    <t xml:space="preserve"> </t>
  </si>
  <si>
    <t>其他金融工具減值虧損之回撥╱（扣除）</t>
  </si>
  <si>
    <t>投資物業重估收益╱（虧損）</t>
  </si>
  <si>
    <t>出售固定資產淨（虧損）╱收益</t>
  </si>
  <si>
    <t>For the six months ended 30 June 2023</t>
  </si>
  <si>
    <t>Write back of/(charge for) impairment losses on other financial instruments</t>
  </si>
  <si>
    <t>Gain/(loss) on revaluation of investment properties</t>
  </si>
  <si>
    <t>Net (losses)/gains on disposal of fixed assets</t>
  </si>
  <si>
    <t>二零二二年
十二月三十一日</t>
  </si>
  <si>
    <t>銀行同業貸款</t>
  </si>
  <si>
    <t>持作出售之資產</t>
  </si>
  <si>
    <t>可收回即期稅項</t>
  </si>
  <si>
    <t>即期稅項準備</t>
  </si>
  <si>
    <t>Asset held for sales</t>
  </si>
  <si>
    <t>Current tax assets</t>
  </si>
  <si>
    <t>Current tax liabilities</t>
  </si>
  <si>
    <t>Advances to banks</t>
  </si>
  <si>
    <t>As at 30 June 2023</t>
  </si>
  <si>
    <t>於二零二三年一月一日</t>
  </si>
  <si>
    <t>期內宣派及派付股息</t>
  </si>
  <si>
    <t>Dividend declared and paid during
the period</t>
  </si>
  <si>
    <t>At 1 January 2023</t>
  </si>
  <si>
    <t>At 30 June 2023</t>
  </si>
  <si>
    <t>經營活動（所用）╱產生之現金淨額</t>
  </si>
  <si>
    <t>經營業務（所用）╱產生之現金淨額</t>
  </si>
  <si>
    <t>融資活動所用之現金淨額</t>
  </si>
  <si>
    <t>現金及現金等價物（減少）╱增加淨額</t>
  </si>
  <si>
    <t>Net cash (used in)/generated from operations</t>
  </si>
  <si>
    <t>Net cash (used in)/generated from operating activities</t>
  </si>
  <si>
    <t>Net cash used in financing activities</t>
  </si>
  <si>
    <t>Net (decrease)/increase in 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</si>
</sst>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5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5" fontId="0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1" applyFont="1" applyAlignment="1">
      <alignment vertical="center" wrapText="1"/>
    </xf>
    <xf numFmtId="164" fontId="0" fillId="0" borderId="0" xfId="1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65" fontId="2" fillId="0" borderId="0" xfId="1" applyNumberFormat="1" applyFont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4" xfId="1" applyNumberFormat="1" applyFont="1" applyBorder="1" applyAlignment="1">
      <alignment horizontal="right" vertical="center" wrapText="1"/>
    </xf>
    <xf numFmtId="165" fontId="2" fillId="0" borderId="6" xfId="1" applyNumberFormat="1" applyFont="1" applyBorder="1" applyAlignment="1">
      <alignment horizontal="right" vertical="center" wrapText="1"/>
    </xf>
    <xf numFmtId="165" fontId="2" fillId="0" borderId="0" xfId="1" applyNumberFormat="1" applyFont="1" applyAlignment="1">
      <alignment horizontal="right" wrapText="1"/>
    </xf>
    <xf numFmtId="165" fontId="0" fillId="0" borderId="0" xfId="1" applyNumberFormat="1" applyFont="1" applyAlignment="1">
      <alignment horizontal="right" wrapText="1"/>
    </xf>
    <xf numFmtId="165" fontId="2" fillId="0" borderId="1" xfId="1" applyNumberFormat="1" applyFont="1" applyBorder="1" applyAlignment="1">
      <alignment horizontal="right" wrapText="1"/>
    </xf>
    <xf numFmtId="165" fontId="2" fillId="0" borderId="2" xfId="1" applyNumberFormat="1" applyFont="1" applyBorder="1" applyAlignment="1">
      <alignment horizontal="right" wrapText="1"/>
    </xf>
    <xf numFmtId="165" fontId="2" fillId="0" borderId="3" xfId="1" applyNumberFormat="1" applyFont="1" applyBorder="1" applyAlignment="1">
      <alignment horizontal="right" wrapText="1"/>
    </xf>
    <xf numFmtId="165" fontId="2" fillId="0" borderId="4" xfId="1" applyNumberFormat="1" applyFont="1" applyBorder="1" applyAlignment="1">
      <alignment horizontal="right" wrapText="1"/>
    </xf>
    <xf numFmtId="165" fontId="2" fillId="0" borderId="5" xfId="1" applyNumberFormat="1" applyFont="1" applyBorder="1" applyAlignment="1">
      <alignment horizontal="right" wrapText="1"/>
    </xf>
    <xf numFmtId="165" fontId="2" fillId="0" borderId="6" xfId="1" applyNumberFormat="1" applyFont="1" applyBorder="1" applyAlignment="1">
      <alignment horizontal="right" wrapText="1"/>
    </xf>
    <xf numFmtId="0" fontId="2" fillId="0" borderId="0" xfId="0" applyFont="1" applyAlignment="1">
      <alignment horizontal="left" vertical="top"/>
    </xf>
    <xf numFmtId="15" fontId="2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2"/>
    </xf>
    <xf numFmtId="0" fontId="0" fillId="0" borderId="0" xfId="0" applyFont="1" applyAlignment="1">
      <alignment horizontal="left" vertical="center" wrapText="1" indent="2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0" fillId="0" borderId="0" xfId="1" applyFont="1" applyAlignment="1">
      <alignment horizontal="right" wrapText="1"/>
    </xf>
    <xf numFmtId="164" fontId="0" fillId="0" borderId="0" xfId="1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vertical="center" wrapText="1" inden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165" fontId="2" fillId="0" borderId="9" xfId="1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1"/>
    </xf>
    <xf numFmtId="164" fontId="0" fillId="0" borderId="4" xfId="1" applyFont="1" applyBorder="1" applyAlignment="1">
      <alignment horizontal="right" wrapText="1"/>
    </xf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horizontal="right" vertical="center" wrapText="1"/>
    </xf>
    <xf numFmtId="164" fontId="0" fillId="0" borderId="0" xfId="1" applyFont="1" applyAlignment="1">
      <alignment horizontal="right" vertical="center" wrapText="1"/>
    </xf>
    <xf numFmtId="164" fontId="0" fillId="0" borderId="0" xfId="1" applyFont="1" applyAlignment="1">
      <alignment horizontal="justify" vertical="center" wrapText="1"/>
    </xf>
    <xf numFmtId="164" fontId="2" fillId="0" borderId="0" xfId="1" applyFont="1" applyAlignment="1">
      <alignment horizontal="right" wrapText="1"/>
    </xf>
    <xf numFmtId="3" fontId="0" fillId="0" borderId="0" xfId="0" applyNumberFormat="1" applyFont="1" applyAlignment="1">
      <alignment wrapText="1"/>
    </xf>
    <xf numFmtId="16" fontId="0" fillId="0" borderId="0" xfId="0" applyNumberFormat="1" applyFont="1" applyAlignment="1"/>
    <xf numFmtId="0" fontId="2" fillId="0" borderId="0" xfId="0" applyFont="1" applyAlignment="1">
      <alignment wrapText="1"/>
    </xf>
    <xf numFmtId="0" fontId="0" fillId="0" borderId="8" xfId="0" applyFont="1" applyBorder="1" applyAlignment="1">
      <alignment horizontal="left" vertical="center" wrapText="1" indent="1"/>
    </xf>
    <xf numFmtId="0" fontId="0" fillId="0" borderId="8" xfId="0" applyFont="1" applyBorder="1" applyAlignment="1">
      <alignment horizontal="left" vertical="center" wrapText="1" indent="2"/>
    </xf>
    <xf numFmtId="165" fontId="0" fillId="0" borderId="0" xfId="1" applyNumberFormat="1" applyFont="1" applyAlignment="1">
      <alignment horizontal="justify" vertical="center" wrapText="1"/>
    </xf>
    <xf numFmtId="165" fontId="0" fillId="0" borderId="0" xfId="1" applyNumberFormat="1" applyFont="1" applyAlignment="1">
      <alignment horizontal="right" vertical="center" wrapText="1"/>
    </xf>
    <xf numFmtId="165" fontId="0" fillId="0" borderId="0" xfId="1" applyNumberFormat="1" applyFont="1" applyAlignment="1">
      <alignment horizontal="left" vertical="center" wrapText="1"/>
    </xf>
    <xf numFmtId="165" fontId="0" fillId="0" borderId="1" xfId="1" applyNumberFormat="1" applyFont="1" applyBorder="1" applyAlignment="1">
      <alignment horizontal="right" vertical="center" wrapText="1"/>
    </xf>
    <xf numFmtId="165" fontId="2" fillId="0" borderId="7" xfId="1" applyNumberFormat="1" applyFont="1" applyBorder="1" applyAlignment="1">
      <alignment horizontal="right" vertical="center" wrapText="1"/>
    </xf>
    <xf numFmtId="165" fontId="0" fillId="0" borderId="0" xfId="1" applyNumberFormat="1" applyFont="1" applyAlignment="1">
      <alignment wrapText="1"/>
    </xf>
    <xf numFmtId="165" fontId="1" fillId="0" borderId="6" xfId="1" applyNumberFormat="1" applyFont="1" applyBorder="1" applyAlignment="1">
      <alignment horizontal="right" vertical="center" wrapText="1"/>
    </xf>
    <xf numFmtId="165" fontId="1" fillId="0" borderId="7" xfId="1" applyNumberFormat="1" applyFont="1" applyBorder="1" applyAlignment="1">
      <alignment horizontal="right" vertical="center" wrapText="1"/>
    </xf>
    <xf numFmtId="165" fontId="1" fillId="0" borderId="1" xfId="1" applyNumberFormat="1" applyFont="1" applyBorder="1" applyAlignment="1">
      <alignment horizontal="right" vertical="center" wrapText="1"/>
    </xf>
    <xf numFmtId="164" fontId="0" fillId="0" borderId="0" xfId="1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164" fontId="0" fillId="0" borderId="0" xfId="1" applyFont="1" applyAlignment="1">
      <alignment horizontal="right" wrapText="1"/>
    </xf>
    <xf numFmtId="165" fontId="1" fillId="0" borderId="0" xfId="1" applyNumberFormat="1" applyFont="1" applyAlignment="1">
      <alignment horizontal="right" vertical="center" wrapText="1"/>
    </xf>
    <xf numFmtId="165" fontId="1" fillId="0" borderId="9" xfId="1" applyNumberFormat="1" applyFont="1" applyBorder="1" applyAlignment="1">
      <alignment horizontal="right" vertical="center" wrapText="1"/>
    </xf>
    <xf numFmtId="165" fontId="1" fillId="0" borderId="4" xfId="1" applyNumberFormat="1" applyFont="1" applyBorder="1" applyAlignment="1">
      <alignment horizontal="right" vertical="center" wrapText="1"/>
    </xf>
    <xf numFmtId="165" fontId="2" fillId="0" borderId="0" xfId="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 indent="1"/>
    </xf>
    <xf numFmtId="165" fontId="2" fillId="0" borderId="11" xfId="1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 indent="1"/>
    </xf>
    <xf numFmtId="165" fontId="2" fillId="0" borderId="13" xfId="1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165" fontId="1" fillId="0" borderId="0" xfId="1" applyNumberFormat="1" applyFont="1" applyAlignment="1">
      <alignment horizontal="right" wrapText="1"/>
    </xf>
    <xf numFmtId="165" fontId="1" fillId="0" borderId="1" xfId="1" applyNumberFormat="1" applyFont="1" applyBorder="1" applyAlignment="1">
      <alignment horizontal="right" wrapText="1"/>
    </xf>
    <xf numFmtId="165" fontId="1" fillId="0" borderId="6" xfId="1" applyNumberFormat="1" applyFont="1" applyBorder="1" applyAlignment="1">
      <alignment horizontal="right" wrapText="1"/>
    </xf>
    <xf numFmtId="165" fontId="1" fillId="0" borderId="2" xfId="1" applyNumberFormat="1" applyFont="1" applyBorder="1" applyAlignment="1">
      <alignment horizontal="right" wrapText="1"/>
    </xf>
    <xf numFmtId="165" fontId="1" fillId="0" borderId="3" xfId="1" applyNumberFormat="1" applyFont="1" applyBorder="1" applyAlignment="1">
      <alignment horizontal="right" wrapText="1"/>
    </xf>
    <xf numFmtId="165" fontId="1" fillId="0" borderId="4" xfId="1" applyNumberFormat="1" applyFont="1" applyBorder="1" applyAlignment="1">
      <alignment horizontal="right" wrapText="1"/>
    </xf>
    <xf numFmtId="165" fontId="1" fillId="0" borderId="5" xfId="1" applyNumberFormat="1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D306E-9D1E-4B35-95AA-1A900003D20D}">
  <dimension ref="A1:I46"/>
  <sheetViews>
    <sheetView tabSelected="1" zoomScaleNormal="100" workbookViewId="0">
      <selection activeCell="C45" sqref="C45"/>
    </sheetView>
  </sheetViews>
  <sheetFormatPr defaultColWidth="9.109375" defaultRowHeight="14.4" x14ac:dyDescent="0.3"/>
  <cols>
    <col min="1" max="1" width="62.109375" style="1" customWidth="1"/>
    <col min="2" max="2" width="4.6640625" style="1" bestFit="1" customWidth="1"/>
    <col min="3" max="3" width="14.109375" style="1" customWidth="1"/>
    <col min="4" max="4" width="2" style="1" customWidth="1"/>
    <col min="5" max="5" width="14.109375" style="1" customWidth="1"/>
    <col min="6" max="16384" width="9.109375" style="1"/>
  </cols>
  <sheetData>
    <row r="1" spans="1:5" x14ac:dyDescent="0.3">
      <c r="A1" s="25" t="s">
        <v>117</v>
      </c>
    </row>
    <row r="2" spans="1:5" x14ac:dyDescent="0.3">
      <c r="A2" s="25" t="s">
        <v>91</v>
      </c>
    </row>
    <row r="3" spans="1:5" x14ac:dyDescent="0.3">
      <c r="A3" s="2" t="s">
        <v>178</v>
      </c>
    </row>
    <row r="4" spans="1:5" x14ac:dyDescent="0.3">
      <c r="A4" s="3"/>
      <c r="B4" s="4"/>
      <c r="C4" s="74"/>
      <c r="D4" s="74"/>
      <c r="E4" s="74"/>
    </row>
    <row r="5" spans="1:5" ht="43.2" x14ac:dyDescent="0.3">
      <c r="A5" s="3"/>
      <c r="B5" s="4"/>
      <c r="C5" s="26" t="s">
        <v>178</v>
      </c>
      <c r="D5" s="38"/>
      <c r="E5" s="7" t="s">
        <v>93</v>
      </c>
    </row>
    <row r="6" spans="1:5" x14ac:dyDescent="0.3">
      <c r="A6" s="3"/>
      <c r="B6" s="4"/>
      <c r="C6" s="11" t="s">
        <v>120</v>
      </c>
      <c r="D6" s="11"/>
      <c r="E6" s="12" t="s">
        <v>120</v>
      </c>
    </row>
    <row r="7" spans="1:5" x14ac:dyDescent="0.3">
      <c r="A7" s="3"/>
      <c r="B7" s="4"/>
      <c r="C7" s="6"/>
      <c r="D7" s="6"/>
      <c r="E7" s="3"/>
    </row>
    <row r="8" spans="1:5" x14ac:dyDescent="0.3">
      <c r="A8" s="3" t="s">
        <v>92</v>
      </c>
      <c r="B8" s="4"/>
      <c r="C8" s="17">
        <v>2878065</v>
      </c>
      <c r="D8" s="17"/>
      <c r="E8" s="89">
        <v>1074205</v>
      </c>
    </row>
    <row r="9" spans="1:5" ht="15" thickBot="1" x14ac:dyDescent="0.35">
      <c r="A9" s="3" t="s">
        <v>94</v>
      </c>
      <c r="B9" s="4"/>
      <c r="C9" s="19">
        <v>525</v>
      </c>
      <c r="D9" s="17"/>
      <c r="E9" s="90">
        <v>6315</v>
      </c>
    </row>
    <row r="10" spans="1:5" x14ac:dyDescent="0.3">
      <c r="A10" s="3" t="s">
        <v>95</v>
      </c>
      <c r="B10" s="4"/>
      <c r="C10" s="17">
        <f>SUM(C8:C9)</f>
        <v>2878590</v>
      </c>
      <c r="D10" s="17"/>
      <c r="E10" s="89">
        <f>SUM(E8:E9)</f>
        <v>1080520</v>
      </c>
    </row>
    <row r="11" spans="1:5" ht="15" thickBot="1" x14ac:dyDescent="0.35">
      <c r="A11" s="3" t="s">
        <v>96</v>
      </c>
      <c r="B11" s="4"/>
      <c r="C11" s="19">
        <v>-1940250</v>
      </c>
      <c r="D11" s="17"/>
      <c r="E11" s="90">
        <v>-383395</v>
      </c>
    </row>
    <row r="12" spans="1:5" ht="15" thickBot="1" x14ac:dyDescent="0.35">
      <c r="A12" s="6" t="s">
        <v>98</v>
      </c>
      <c r="B12" s="8"/>
      <c r="C12" s="20">
        <f>SUM(C10:C11)</f>
        <v>938340</v>
      </c>
      <c r="D12" s="17"/>
      <c r="E12" s="92">
        <f>SUM(E10:E11)</f>
        <v>697125</v>
      </c>
    </row>
    <row r="13" spans="1:5" x14ac:dyDescent="0.3">
      <c r="A13" s="3"/>
      <c r="B13" s="4"/>
      <c r="C13" s="17"/>
      <c r="D13" s="17"/>
      <c r="E13" s="89"/>
    </row>
    <row r="14" spans="1:5" x14ac:dyDescent="0.3">
      <c r="A14" s="3" t="s">
        <v>99</v>
      </c>
      <c r="B14" s="4"/>
      <c r="C14" s="17">
        <v>208563</v>
      </c>
      <c r="D14" s="17"/>
      <c r="E14" s="89">
        <v>218847</v>
      </c>
    </row>
    <row r="15" spans="1:5" ht="15" thickBot="1" x14ac:dyDescent="0.35">
      <c r="A15" s="3" t="s">
        <v>100</v>
      </c>
      <c r="B15" s="4"/>
      <c r="C15" s="19">
        <v>-45824</v>
      </c>
      <c r="D15" s="17"/>
      <c r="E15" s="90">
        <v>-36778</v>
      </c>
    </row>
    <row r="16" spans="1:5" ht="15" thickBot="1" x14ac:dyDescent="0.35">
      <c r="A16" s="6" t="s">
        <v>101</v>
      </c>
      <c r="B16" s="8"/>
      <c r="C16" s="20">
        <f>SUM(C14:C15)</f>
        <v>162739</v>
      </c>
      <c r="D16" s="17"/>
      <c r="E16" s="92">
        <f>SUM(E14:E15)</f>
        <v>182069</v>
      </c>
    </row>
    <row r="17" spans="1:9" x14ac:dyDescent="0.3">
      <c r="A17" s="3"/>
      <c r="B17" s="4"/>
      <c r="C17" s="17"/>
      <c r="D17" s="17"/>
      <c r="E17" s="89"/>
      <c r="I17" s="1" t="s">
        <v>181</v>
      </c>
    </row>
    <row r="18" spans="1:9" ht="15" thickBot="1" x14ac:dyDescent="0.35">
      <c r="A18" s="3" t="s">
        <v>102</v>
      </c>
      <c r="B18" s="4"/>
      <c r="C18" s="19">
        <v>20562</v>
      </c>
      <c r="D18" s="17"/>
      <c r="E18" s="90">
        <v>44793</v>
      </c>
    </row>
    <row r="19" spans="1:9" x14ac:dyDescent="0.3">
      <c r="A19" s="3"/>
      <c r="B19" s="4"/>
      <c r="C19" s="17"/>
      <c r="D19" s="17"/>
      <c r="E19" s="89"/>
    </row>
    <row r="20" spans="1:9" x14ac:dyDescent="0.3">
      <c r="A20" s="3" t="s">
        <v>103</v>
      </c>
      <c r="B20" s="4"/>
      <c r="C20" s="17">
        <f>C12+C16+C18</f>
        <v>1121641</v>
      </c>
      <c r="D20" s="17"/>
      <c r="E20" s="89">
        <f>E12+E16+E18</f>
        <v>923987</v>
      </c>
    </row>
    <row r="21" spans="1:9" ht="15" thickBot="1" x14ac:dyDescent="0.35">
      <c r="A21" s="3" t="s">
        <v>104</v>
      </c>
      <c r="B21" s="4"/>
      <c r="C21" s="19">
        <v>-560046</v>
      </c>
      <c r="D21" s="17"/>
      <c r="E21" s="90">
        <v>-493951</v>
      </c>
    </row>
    <row r="22" spans="1:9" ht="15" thickBot="1" x14ac:dyDescent="0.35">
      <c r="A22" s="1" t="s">
        <v>105</v>
      </c>
      <c r="B22" s="8"/>
      <c r="C22" s="20">
        <f>SUM(C20:C21)</f>
        <v>561595</v>
      </c>
      <c r="D22" s="17"/>
      <c r="E22" s="92">
        <f>SUM(E20:E21)</f>
        <v>430036</v>
      </c>
    </row>
    <row r="23" spans="1:9" x14ac:dyDescent="0.3">
      <c r="A23" s="3"/>
      <c r="B23" s="4"/>
      <c r="C23" s="17"/>
      <c r="D23" s="17"/>
      <c r="E23" s="89"/>
    </row>
    <row r="24" spans="1:9" x14ac:dyDescent="0.3">
      <c r="A24" s="1" t="s">
        <v>97</v>
      </c>
      <c r="B24" s="4"/>
      <c r="C24" s="17">
        <v>-35816</v>
      </c>
      <c r="D24" s="17"/>
      <c r="E24" s="89">
        <v>-175190</v>
      </c>
    </row>
    <row r="25" spans="1:9" x14ac:dyDescent="0.3">
      <c r="A25" s="1" t="s">
        <v>182</v>
      </c>
      <c r="B25" s="4"/>
      <c r="C25" s="17">
        <v>9127</v>
      </c>
      <c r="D25" s="17"/>
      <c r="E25" s="89">
        <v>-5423</v>
      </c>
    </row>
    <row r="26" spans="1:9" ht="15" thickBot="1" x14ac:dyDescent="0.35">
      <c r="A26" s="3" t="s">
        <v>106</v>
      </c>
      <c r="B26" s="4"/>
      <c r="C26" s="17">
        <v>-108</v>
      </c>
      <c r="D26" s="17"/>
      <c r="E26" s="89">
        <v>-1680</v>
      </c>
    </row>
    <row r="27" spans="1:9" ht="15" thickBot="1" x14ac:dyDescent="0.35">
      <c r="A27" s="6" t="s">
        <v>107</v>
      </c>
      <c r="B27" s="8"/>
      <c r="C27" s="21">
        <f>SUM(C24:C26)</f>
        <v>-26797</v>
      </c>
      <c r="D27" s="17"/>
      <c r="E27" s="93">
        <f>SUM(E24:E26)</f>
        <v>-182293</v>
      </c>
    </row>
    <row r="28" spans="1:9" x14ac:dyDescent="0.3">
      <c r="A28" s="3"/>
      <c r="B28" s="4"/>
      <c r="C28" s="17"/>
      <c r="D28" s="17"/>
      <c r="E28" s="89"/>
    </row>
    <row r="29" spans="1:9" x14ac:dyDescent="0.3">
      <c r="A29" s="3" t="s">
        <v>183</v>
      </c>
      <c r="B29" s="4"/>
      <c r="C29" s="17">
        <v>68</v>
      </c>
      <c r="D29" s="17"/>
      <c r="E29" s="89">
        <v>-500</v>
      </c>
    </row>
    <row r="30" spans="1:9" x14ac:dyDescent="0.3">
      <c r="A30" s="3" t="s">
        <v>184</v>
      </c>
      <c r="B30" s="4"/>
      <c r="C30" s="17">
        <v>-25</v>
      </c>
      <c r="D30" s="17"/>
      <c r="E30" s="89">
        <v>480</v>
      </c>
    </row>
    <row r="31" spans="1:9" ht="15" thickBot="1" x14ac:dyDescent="0.35">
      <c r="A31" s="3" t="s">
        <v>108</v>
      </c>
      <c r="B31" s="4"/>
      <c r="C31" s="17">
        <v>0</v>
      </c>
      <c r="D31" s="17"/>
      <c r="E31" s="89">
        <v>-86</v>
      </c>
    </row>
    <row r="32" spans="1:9" x14ac:dyDescent="0.3">
      <c r="A32" s="6" t="s">
        <v>110</v>
      </c>
      <c r="B32" s="8"/>
      <c r="C32" s="22">
        <f>C22+C27+C29+C30+C31</f>
        <v>534841</v>
      </c>
      <c r="D32" s="17"/>
      <c r="E32" s="94">
        <f>E22+E27+E29+E30+E31</f>
        <v>247637</v>
      </c>
    </row>
    <row r="33" spans="1:5" ht="15" thickBot="1" x14ac:dyDescent="0.35">
      <c r="A33" s="3" t="s">
        <v>111</v>
      </c>
      <c r="B33" s="4"/>
      <c r="C33" s="19">
        <v>-86266</v>
      </c>
      <c r="D33" s="17"/>
      <c r="E33" s="90">
        <v>-44366</v>
      </c>
    </row>
    <row r="34" spans="1:5" x14ac:dyDescent="0.3">
      <c r="A34" s="3"/>
      <c r="B34" s="4"/>
      <c r="C34" s="17"/>
      <c r="D34" s="17"/>
      <c r="E34" s="89"/>
    </row>
    <row r="35" spans="1:5" ht="15" thickBot="1" x14ac:dyDescent="0.35">
      <c r="A35" s="6" t="s">
        <v>112</v>
      </c>
      <c r="B35" s="8"/>
      <c r="C35" s="20">
        <f>SUM(C32:C33)</f>
        <v>448575</v>
      </c>
      <c r="D35" s="17"/>
      <c r="E35" s="92">
        <f>SUM(E32:E33)</f>
        <v>203271</v>
      </c>
    </row>
    <row r="36" spans="1:5" x14ac:dyDescent="0.3">
      <c r="A36" s="3"/>
      <c r="B36" s="4"/>
      <c r="C36" s="17"/>
      <c r="D36" s="17"/>
      <c r="E36" s="89"/>
    </row>
    <row r="37" spans="1:5" x14ac:dyDescent="0.3">
      <c r="A37" s="6" t="s">
        <v>113</v>
      </c>
      <c r="B37" s="4"/>
      <c r="C37" s="17"/>
      <c r="D37" s="17"/>
      <c r="E37" s="89"/>
    </row>
    <row r="38" spans="1:5" x14ac:dyDescent="0.3">
      <c r="A38" s="3"/>
      <c r="B38" s="4"/>
      <c r="C38" s="17"/>
      <c r="D38" s="17"/>
      <c r="E38" s="89"/>
    </row>
    <row r="39" spans="1:5" x14ac:dyDescent="0.3">
      <c r="A39" s="3" t="s">
        <v>114</v>
      </c>
      <c r="B39" s="4"/>
      <c r="C39" s="17"/>
      <c r="D39" s="17"/>
      <c r="E39" s="89"/>
    </row>
    <row r="40" spans="1:5" x14ac:dyDescent="0.3">
      <c r="A40" s="3" t="s">
        <v>115</v>
      </c>
      <c r="B40" s="4"/>
      <c r="C40" s="17">
        <v>3911</v>
      </c>
      <c r="D40" s="17"/>
      <c r="E40" s="89">
        <v>6314</v>
      </c>
    </row>
    <row r="41" spans="1:5" ht="29.4" thickBot="1" x14ac:dyDescent="0.35">
      <c r="A41" s="3" t="s">
        <v>116</v>
      </c>
      <c r="B41" s="4"/>
      <c r="C41" s="17">
        <v>171395</v>
      </c>
      <c r="D41" s="17"/>
      <c r="E41" s="89">
        <v>75725</v>
      </c>
    </row>
    <row r="42" spans="1:5" ht="15" thickBot="1" x14ac:dyDescent="0.35">
      <c r="A42" s="6"/>
      <c r="B42" s="4"/>
      <c r="C42" s="22">
        <f>SUM(C40:C41)</f>
        <v>175306</v>
      </c>
      <c r="D42" s="17"/>
      <c r="E42" s="94">
        <f>SUM(E40:E41)</f>
        <v>82039</v>
      </c>
    </row>
    <row r="43" spans="1:5" x14ac:dyDescent="0.3">
      <c r="A43" s="6"/>
      <c r="B43" s="4"/>
      <c r="C43" s="23"/>
      <c r="D43" s="17"/>
      <c r="E43" s="95"/>
    </row>
    <row r="44" spans="1:5" ht="15" thickBot="1" x14ac:dyDescent="0.35">
      <c r="A44" s="6"/>
      <c r="B44" s="4"/>
      <c r="C44" s="19"/>
      <c r="D44" s="17"/>
      <c r="E44" s="90"/>
    </row>
    <row r="45" spans="1:5" ht="15" thickBot="1" x14ac:dyDescent="0.35">
      <c r="A45" s="6" t="s">
        <v>109</v>
      </c>
      <c r="B45" s="4"/>
      <c r="C45" s="24">
        <f>C35+C42</f>
        <v>623881</v>
      </c>
      <c r="D45" s="17"/>
      <c r="E45" s="91">
        <f>E35+E42</f>
        <v>285310</v>
      </c>
    </row>
    <row r="46" spans="1:5" ht="15" thickTop="1" x14ac:dyDescent="0.3"/>
  </sheetData>
  <mergeCells count="1">
    <mergeCell ref="C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CBFA2-F722-42C3-831E-F31F5F2731FE}">
  <dimension ref="A1:E46"/>
  <sheetViews>
    <sheetView zoomScaleNormal="100" workbookViewId="0">
      <selection activeCell="C45" sqref="C45"/>
    </sheetView>
  </sheetViews>
  <sheetFormatPr defaultColWidth="9.109375" defaultRowHeight="14.4" x14ac:dyDescent="0.3"/>
  <cols>
    <col min="1" max="1" width="62.109375" style="1" customWidth="1"/>
    <col min="2" max="2" width="4.6640625" style="1" bestFit="1" customWidth="1"/>
    <col min="3" max="3" width="14.109375" style="1" customWidth="1"/>
    <col min="4" max="4" width="2" style="1" customWidth="1"/>
    <col min="5" max="5" width="14.109375" style="1" customWidth="1"/>
    <col min="6" max="16384" width="9.109375" style="1"/>
  </cols>
  <sheetData>
    <row r="1" spans="1:5" x14ac:dyDescent="0.3">
      <c r="A1" s="25" t="s">
        <v>29</v>
      </c>
    </row>
    <row r="2" spans="1:5" x14ac:dyDescent="0.3">
      <c r="A2" s="25" t="s">
        <v>27</v>
      </c>
    </row>
    <row r="3" spans="1:5" x14ac:dyDescent="0.3">
      <c r="A3" s="2" t="s">
        <v>185</v>
      </c>
    </row>
    <row r="4" spans="1:5" x14ac:dyDescent="0.3">
      <c r="A4" s="3"/>
      <c r="B4" s="4"/>
      <c r="C4" s="74" t="s">
        <v>0</v>
      </c>
      <c r="D4" s="74"/>
      <c r="E4" s="74"/>
    </row>
    <row r="5" spans="1:5" x14ac:dyDescent="0.3">
      <c r="A5" s="3"/>
      <c r="B5" s="4"/>
      <c r="C5" s="5">
        <v>45107</v>
      </c>
      <c r="D5" s="6"/>
      <c r="E5" s="7">
        <v>44742</v>
      </c>
    </row>
    <row r="6" spans="1:5" x14ac:dyDescent="0.3">
      <c r="A6" s="3"/>
      <c r="B6" s="4"/>
      <c r="C6" s="11" t="s">
        <v>1</v>
      </c>
      <c r="D6" s="11"/>
      <c r="E6" s="12" t="s">
        <v>1</v>
      </c>
    </row>
    <row r="7" spans="1:5" x14ac:dyDescent="0.3">
      <c r="A7" s="3"/>
      <c r="B7" s="4"/>
      <c r="C7" s="6"/>
      <c r="D7" s="6"/>
      <c r="E7" s="3"/>
    </row>
    <row r="8" spans="1:5" x14ac:dyDescent="0.3">
      <c r="A8" s="3" t="s">
        <v>2</v>
      </c>
      <c r="B8" s="4"/>
      <c r="C8" s="17">
        <v>2878065</v>
      </c>
      <c r="D8" s="17"/>
      <c r="E8" s="89">
        <v>1074205</v>
      </c>
    </row>
    <row r="9" spans="1:5" ht="15" thickBot="1" x14ac:dyDescent="0.35">
      <c r="A9" s="3" t="s">
        <v>3</v>
      </c>
      <c r="B9" s="4"/>
      <c r="C9" s="19">
        <v>525</v>
      </c>
      <c r="D9" s="17"/>
      <c r="E9" s="90">
        <v>6315</v>
      </c>
    </row>
    <row r="10" spans="1:5" x14ac:dyDescent="0.3">
      <c r="A10" s="3" t="s">
        <v>4</v>
      </c>
      <c r="B10" s="4"/>
      <c r="C10" s="17">
        <f>SUM(C8:C9)</f>
        <v>2878590</v>
      </c>
      <c r="D10" s="17"/>
      <c r="E10" s="89">
        <f>SUM(E8:E9)</f>
        <v>1080520</v>
      </c>
    </row>
    <row r="11" spans="1:5" ht="15" thickBot="1" x14ac:dyDescent="0.35">
      <c r="A11" s="3" t="s">
        <v>5</v>
      </c>
      <c r="B11" s="4"/>
      <c r="C11" s="19">
        <v>-1940250</v>
      </c>
      <c r="D11" s="17"/>
      <c r="E11" s="90">
        <v>-383395</v>
      </c>
    </row>
    <row r="12" spans="1:5" ht="15" thickBot="1" x14ac:dyDescent="0.35">
      <c r="A12" s="6" t="s">
        <v>6</v>
      </c>
      <c r="B12" s="8"/>
      <c r="C12" s="20">
        <f>SUM(C10:C11)</f>
        <v>938340</v>
      </c>
      <c r="D12" s="17"/>
      <c r="E12" s="92">
        <f>SUM(E10:E11)</f>
        <v>697125</v>
      </c>
    </row>
    <row r="13" spans="1:5" x14ac:dyDescent="0.3">
      <c r="A13" s="3"/>
      <c r="B13" s="4"/>
      <c r="C13" s="17"/>
      <c r="D13" s="17"/>
      <c r="E13" s="89"/>
    </row>
    <row r="14" spans="1:5" x14ac:dyDescent="0.3">
      <c r="A14" s="3" t="s">
        <v>7</v>
      </c>
      <c r="B14" s="4"/>
      <c r="C14" s="17">
        <v>208563</v>
      </c>
      <c r="D14" s="17"/>
      <c r="E14" s="89">
        <v>218847</v>
      </c>
    </row>
    <row r="15" spans="1:5" ht="15" thickBot="1" x14ac:dyDescent="0.35">
      <c r="A15" s="3" t="s">
        <v>8</v>
      </c>
      <c r="B15" s="4"/>
      <c r="C15" s="19">
        <v>-45824</v>
      </c>
      <c r="D15" s="17"/>
      <c r="E15" s="90">
        <v>-36778</v>
      </c>
    </row>
    <row r="16" spans="1:5" ht="15" thickBot="1" x14ac:dyDescent="0.35">
      <c r="A16" s="6" t="s">
        <v>9</v>
      </c>
      <c r="B16" s="8"/>
      <c r="C16" s="20">
        <f>SUM(C14:C15)</f>
        <v>162739</v>
      </c>
      <c r="D16" s="17"/>
      <c r="E16" s="92">
        <f>SUM(E14:E15)</f>
        <v>182069</v>
      </c>
    </row>
    <row r="17" spans="1:5" x14ac:dyDescent="0.3">
      <c r="A17" s="3"/>
      <c r="B17" s="4"/>
      <c r="C17" s="17"/>
      <c r="D17" s="17"/>
      <c r="E17" s="89"/>
    </row>
    <row r="18" spans="1:5" ht="15" thickBot="1" x14ac:dyDescent="0.35">
      <c r="A18" s="3" t="s">
        <v>10</v>
      </c>
      <c r="B18" s="4"/>
      <c r="C18" s="19">
        <v>20562</v>
      </c>
      <c r="D18" s="17"/>
      <c r="E18" s="90">
        <v>44793</v>
      </c>
    </row>
    <row r="19" spans="1:5" x14ac:dyDescent="0.3">
      <c r="A19" s="3"/>
      <c r="B19" s="4"/>
      <c r="C19" s="17"/>
      <c r="D19" s="17"/>
      <c r="E19" s="89"/>
    </row>
    <row r="20" spans="1:5" x14ac:dyDescent="0.3">
      <c r="A20" s="3" t="s">
        <v>11</v>
      </c>
      <c r="B20" s="4"/>
      <c r="C20" s="17">
        <f>C12+C16+C18</f>
        <v>1121641</v>
      </c>
      <c r="D20" s="17"/>
      <c r="E20" s="89">
        <f>E12+E16+E18</f>
        <v>923987</v>
      </c>
    </row>
    <row r="21" spans="1:5" ht="15" thickBot="1" x14ac:dyDescent="0.35">
      <c r="A21" s="3" t="s">
        <v>12</v>
      </c>
      <c r="B21" s="4"/>
      <c r="C21" s="19">
        <v>-560046</v>
      </c>
      <c r="D21" s="17"/>
      <c r="E21" s="90">
        <v>-493951</v>
      </c>
    </row>
    <row r="22" spans="1:5" ht="15" thickBot="1" x14ac:dyDescent="0.35">
      <c r="A22" s="6" t="s">
        <v>13</v>
      </c>
      <c r="B22" s="8"/>
      <c r="C22" s="20">
        <f>SUM(C20:C21)</f>
        <v>561595</v>
      </c>
      <c r="D22" s="17"/>
      <c r="E22" s="92">
        <f>SUM(E20:E21)</f>
        <v>430036</v>
      </c>
    </row>
    <row r="23" spans="1:5" x14ac:dyDescent="0.3">
      <c r="A23" s="3"/>
      <c r="B23" s="4"/>
      <c r="C23" s="17"/>
      <c r="D23" s="17"/>
      <c r="E23" s="89"/>
    </row>
    <row r="24" spans="1:5" x14ac:dyDescent="0.3">
      <c r="A24" s="3" t="s">
        <v>14</v>
      </c>
      <c r="B24" s="4"/>
      <c r="C24" s="17">
        <v>-35816</v>
      </c>
      <c r="D24" s="17"/>
      <c r="E24" s="89">
        <v>-175190</v>
      </c>
    </row>
    <row r="25" spans="1:5" ht="28.8" x14ac:dyDescent="0.3">
      <c r="A25" s="3" t="s">
        <v>186</v>
      </c>
      <c r="B25" s="4"/>
      <c r="C25" s="17">
        <v>9127</v>
      </c>
      <c r="D25" s="17"/>
      <c r="E25" s="89">
        <v>-5423</v>
      </c>
    </row>
    <row r="26" spans="1:5" ht="15" thickBot="1" x14ac:dyDescent="0.35">
      <c r="A26" s="3" t="s">
        <v>15</v>
      </c>
      <c r="B26" s="4"/>
      <c r="C26" s="17">
        <v>-108</v>
      </c>
      <c r="D26" s="17"/>
      <c r="E26" s="89">
        <v>-1680</v>
      </c>
    </row>
    <row r="27" spans="1:5" ht="15" thickBot="1" x14ac:dyDescent="0.35">
      <c r="A27" s="6" t="s">
        <v>17</v>
      </c>
      <c r="B27" s="8"/>
      <c r="C27" s="21">
        <f>SUM(C24:C26)</f>
        <v>-26797</v>
      </c>
      <c r="D27" s="17"/>
      <c r="E27" s="93">
        <f>SUM(E24:E26)</f>
        <v>-182293</v>
      </c>
    </row>
    <row r="28" spans="1:5" x14ac:dyDescent="0.3">
      <c r="A28" s="3"/>
      <c r="B28" s="4"/>
      <c r="C28" s="17"/>
      <c r="D28" s="17"/>
      <c r="E28" s="89"/>
    </row>
    <row r="29" spans="1:5" x14ac:dyDescent="0.3">
      <c r="A29" s="3" t="s">
        <v>187</v>
      </c>
      <c r="B29" s="4"/>
      <c r="C29" s="17">
        <v>68</v>
      </c>
      <c r="D29" s="17"/>
      <c r="E29" s="89">
        <v>-500</v>
      </c>
    </row>
    <row r="30" spans="1:5" x14ac:dyDescent="0.3">
      <c r="A30" s="3" t="s">
        <v>188</v>
      </c>
      <c r="B30" s="4"/>
      <c r="C30" s="17">
        <v>-25</v>
      </c>
      <c r="D30" s="17"/>
      <c r="E30" s="89">
        <v>480</v>
      </c>
    </row>
    <row r="31" spans="1:5" ht="15" thickBot="1" x14ac:dyDescent="0.35">
      <c r="A31" s="3" t="s">
        <v>18</v>
      </c>
      <c r="B31" s="4"/>
      <c r="C31" s="17">
        <v>0</v>
      </c>
      <c r="D31" s="17"/>
      <c r="E31" s="89">
        <v>-86</v>
      </c>
    </row>
    <row r="32" spans="1:5" x14ac:dyDescent="0.3">
      <c r="A32" s="6" t="s">
        <v>19</v>
      </c>
      <c r="B32" s="8"/>
      <c r="C32" s="22">
        <f>C22+C27+C29+C30+C31</f>
        <v>534841</v>
      </c>
      <c r="D32" s="17"/>
      <c r="E32" s="94">
        <f>E22+E27+E29+E30+E31</f>
        <v>247637</v>
      </c>
    </row>
    <row r="33" spans="1:5" ht="15" thickBot="1" x14ac:dyDescent="0.35">
      <c r="A33" s="3" t="s">
        <v>20</v>
      </c>
      <c r="B33" s="4"/>
      <c r="C33" s="19">
        <v>-86266</v>
      </c>
      <c r="D33" s="17"/>
      <c r="E33" s="90">
        <v>-44366</v>
      </c>
    </row>
    <row r="34" spans="1:5" x14ac:dyDescent="0.3">
      <c r="A34" s="3"/>
      <c r="B34" s="4"/>
      <c r="C34" s="17"/>
      <c r="D34" s="17"/>
      <c r="E34" s="89"/>
    </row>
    <row r="35" spans="1:5" ht="15" thickBot="1" x14ac:dyDescent="0.35">
      <c r="A35" s="6" t="s">
        <v>21</v>
      </c>
      <c r="B35" s="8"/>
      <c r="C35" s="20">
        <f>SUM(C32:C33)</f>
        <v>448575</v>
      </c>
      <c r="D35" s="17"/>
      <c r="E35" s="92">
        <f>SUM(E32:E33)</f>
        <v>203271</v>
      </c>
    </row>
    <row r="36" spans="1:5" x14ac:dyDescent="0.3">
      <c r="A36" s="3"/>
      <c r="B36" s="4"/>
      <c r="C36" s="17"/>
      <c r="D36" s="17"/>
      <c r="E36" s="89"/>
    </row>
    <row r="37" spans="1:5" x14ac:dyDescent="0.3">
      <c r="A37" s="6" t="s">
        <v>22</v>
      </c>
      <c r="B37" s="4"/>
      <c r="C37" s="17"/>
      <c r="D37" s="17"/>
      <c r="E37" s="89"/>
    </row>
    <row r="38" spans="1:5" x14ac:dyDescent="0.3">
      <c r="A38" s="3"/>
      <c r="B38" s="4"/>
      <c r="C38" s="17"/>
      <c r="D38" s="17"/>
      <c r="E38" s="89"/>
    </row>
    <row r="39" spans="1:5" x14ac:dyDescent="0.3">
      <c r="A39" s="3" t="s">
        <v>23</v>
      </c>
      <c r="B39" s="4"/>
      <c r="C39" s="17"/>
      <c r="D39" s="17"/>
      <c r="E39" s="89"/>
    </row>
    <row r="40" spans="1:5" x14ac:dyDescent="0.3">
      <c r="A40" s="3" t="s">
        <v>24</v>
      </c>
      <c r="B40" s="4"/>
      <c r="C40" s="17">
        <v>3911</v>
      </c>
      <c r="D40" s="17"/>
      <c r="E40" s="89">
        <v>6314</v>
      </c>
    </row>
    <row r="41" spans="1:5" ht="43.8" customHeight="1" thickBot="1" x14ac:dyDescent="0.35">
      <c r="A41" s="3" t="s">
        <v>25</v>
      </c>
      <c r="B41" s="4"/>
      <c r="C41" s="17">
        <v>171395</v>
      </c>
      <c r="D41" s="17"/>
      <c r="E41" s="89">
        <v>75725</v>
      </c>
    </row>
    <row r="42" spans="1:5" ht="15" thickBot="1" x14ac:dyDescent="0.35">
      <c r="A42" s="6"/>
      <c r="B42" s="4"/>
      <c r="C42" s="22">
        <f>SUM(C40:C41)</f>
        <v>175306</v>
      </c>
      <c r="D42" s="17"/>
      <c r="E42" s="94">
        <f>SUM(E40:E41)</f>
        <v>82039</v>
      </c>
    </row>
    <row r="43" spans="1:5" x14ac:dyDescent="0.3">
      <c r="A43" s="6"/>
      <c r="B43" s="4"/>
      <c r="C43" s="23"/>
      <c r="D43" s="17"/>
      <c r="E43" s="95"/>
    </row>
    <row r="44" spans="1:5" ht="15" thickBot="1" x14ac:dyDescent="0.35">
      <c r="A44" s="6"/>
      <c r="B44" s="4"/>
      <c r="C44" s="19"/>
      <c r="D44" s="17"/>
      <c r="E44" s="90"/>
    </row>
    <row r="45" spans="1:5" ht="15" thickBot="1" x14ac:dyDescent="0.35">
      <c r="A45" s="6" t="s">
        <v>26</v>
      </c>
      <c r="B45" s="4"/>
      <c r="C45" s="24">
        <f>C35+C42</f>
        <v>623881</v>
      </c>
      <c r="D45" s="17"/>
      <c r="E45" s="91">
        <f>E35+E42</f>
        <v>285310</v>
      </c>
    </row>
    <row r="46" spans="1:5" ht="15" thickTop="1" x14ac:dyDescent="0.3"/>
  </sheetData>
  <mergeCells count="1">
    <mergeCell ref="C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C71ED-6882-4FC1-8517-6A38CBE9120F}">
  <dimension ref="A1:E42"/>
  <sheetViews>
    <sheetView workbookViewId="0">
      <selection activeCell="C41" sqref="C41"/>
    </sheetView>
  </sheetViews>
  <sheetFormatPr defaultColWidth="9.109375" defaultRowHeight="14.4" x14ac:dyDescent="0.3"/>
  <cols>
    <col min="1" max="1" width="72.88671875" style="1" customWidth="1"/>
    <col min="2" max="2" width="3.33203125" style="1" customWidth="1"/>
    <col min="3" max="3" width="16.44140625" style="36" customWidth="1"/>
    <col min="4" max="4" width="2.109375" style="37" customWidth="1"/>
    <col min="5" max="5" width="16.44140625" style="36" customWidth="1"/>
    <col min="6" max="16384" width="9.109375" style="1"/>
  </cols>
  <sheetData>
    <row r="1" spans="1:5" x14ac:dyDescent="0.3">
      <c r="A1" s="25" t="s">
        <v>117</v>
      </c>
    </row>
    <row r="2" spans="1:5" x14ac:dyDescent="0.3">
      <c r="A2" s="2" t="s">
        <v>118</v>
      </c>
    </row>
    <row r="3" spans="1:5" x14ac:dyDescent="0.3">
      <c r="A3" s="2" t="s">
        <v>179</v>
      </c>
    </row>
    <row r="4" spans="1:5" ht="28.8" x14ac:dyDescent="0.3">
      <c r="A4" s="3"/>
      <c r="B4" s="4"/>
      <c r="C4" s="58" t="s">
        <v>180</v>
      </c>
      <c r="D4" s="9"/>
      <c r="E4" s="36" t="s">
        <v>189</v>
      </c>
    </row>
    <row r="5" spans="1:5" x14ac:dyDescent="0.3">
      <c r="A5" s="3"/>
      <c r="B5" s="8"/>
      <c r="C5" s="55" t="s">
        <v>120</v>
      </c>
      <c r="D5" s="10"/>
      <c r="E5" s="56" t="s">
        <v>120</v>
      </c>
    </row>
    <row r="6" spans="1:5" x14ac:dyDescent="0.3">
      <c r="A6" s="6"/>
      <c r="B6" s="8"/>
      <c r="C6" s="55"/>
      <c r="D6" s="57"/>
      <c r="E6" s="56"/>
    </row>
    <row r="7" spans="1:5" x14ac:dyDescent="0.3">
      <c r="A7" s="6" t="s">
        <v>121</v>
      </c>
      <c r="B7" s="8"/>
      <c r="C7" s="55"/>
      <c r="D7" s="57"/>
      <c r="E7" s="56"/>
    </row>
    <row r="8" spans="1:5" x14ac:dyDescent="0.3">
      <c r="A8" s="28" t="s">
        <v>122</v>
      </c>
      <c r="B8" s="4"/>
      <c r="C8" s="13">
        <v>5685182</v>
      </c>
      <c r="D8" s="64"/>
      <c r="E8" s="65">
        <v>5728257</v>
      </c>
    </row>
    <row r="9" spans="1:5" x14ac:dyDescent="0.3">
      <c r="A9" s="28" t="s">
        <v>123</v>
      </c>
      <c r="B9" s="4"/>
      <c r="C9" s="13">
        <v>5685242</v>
      </c>
      <c r="D9" s="64"/>
      <c r="E9" s="65">
        <v>4608409</v>
      </c>
    </row>
    <row r="10" spans="1:5" x14ac:dyDescent="0.3">
      <c r="A10" s="28" t="s">
        <v>124</v>
      </c>
      <c r="B10" s="4"/>
      <c r="C10" s="13">
        <v>1724572</v>
      </c>
      <c r="D10" s="64"/>
      <c r="E10" s="65">
        <v>1655624</v>
      </c>
    </row>
    <row r="11" spans="1:5" x14ac:dyDescent="0.3">
      <c r="A11" s="28" t="s">
        <v>125</v>
      </c>
      <c r="B11" s="4"/>
      <c r="C11" s="13">
        <v>2259030</v>
      </c>
      <c r="D11" s="64"/>
      <c r="E11" s="65">
        <v>2125339</v>
      </c>
    </row>
    <row r="12" spans="1:5" x14ac:dyDescent="0.3">
      <c r="A12" s="28" t="s">
        <v>126</v>
      </c>
      <c r="B12" s="4"/>
      <c r="C12" s="13">
        <v>64360400</v>
      </c>
      <c r="D12" s="64"/>
      <c r="E12" s="65">
        <v>64414547</v>
      </c>
    </row>
    <row r="13" spans="1:5" x14ac:dyDescent="0.3">
      <c r="A13" s="28" t="s">
        <v>190</v>
      </c>
      <c r="B13" s="4"/>
      <c r="C13" s="13">
        <v>1529776</v>
      </c>
      <c r="D13" s="64"/>
      <c r="E13" s="65">
        <v>1094602</v>
      </c>
    </row>
    <row r="14" spans="1:5" x14ac:dyDescent="0.3">
      <c r="A14" s="28" t="s">
        <v>127</v>
      </c>
      <c r="B14" s="4"/>
      <c r="C14" s="13">
        <v>559655</v>
      </c>
      <c r="D14" s="64"/>
      <c r="E14" s="65">
        <v>549566</v>
      </c>
    </row>
    <row r="15" spans="1:5" x14ac:dyDescent="0.3">
      <c r="A15" s="28" t="s">
        <v>128</v>
      </c>
      <c r="B15" s="4"/>
      <c r="C15" s="13">
        <v>1515286</v>
      </c>
      <c r="D15" s="64"/>
      <c r="E15" s="65">
        <v>1416849</v>
      </c>
    </row>
    <row r="16" spans="1:5" x14ac:dyDescent="0.3">
      <c r="A16" s="28" t="s">
        <v>129</v>
      </c>
      <c r="B16" s="4"/>
      <c r="C16" s="13">
        <v>45759038</v>
      </c>
      <c r="D16" s="64"/>
      <c r="E16" s="65">
        <v>43644361</v>
      </c>
    </row>
    <row r="17" spans="1:5" x14ac:dyDescent="0.3">
      <c r="A17" s="28" t="s">
        <v>130</v>
      </c>
      <c r="B17" s="4"/>
      <c r="C17" s="13">
        <v>1024333</v>
      </c>
      <c r="D17" s="64"/>
      <c r="E17" s="65">
        <v>820314</v>
      </c>
    </row>
    <row r="18" spans="1:5" x14ac:dyDescent="0.3">
      <c r="A18" s="28" t="s">
        <v>131</v>
      </c>
      <c r="B18" s="4"/>
      <c r="C18" s="13">
        <v>3508258</v>
      </c>
      <c r="D18" s="64"/>
      <c r="E18" s="65">
        <v>3526953</v>
      </c>
    </row>
    <row r="19" spans="1:5" x14ac:dyDescent="0.3">
      <c r="A19" s="28" t="s">
        <v>132</v>
      </c>
      <c r="B19" s="4"/>
      <c r="C19" s="13">
        <v>12500</v>
      </c>
      <c r="D19" s="64"/>
      <c r="E19" s="65">
        <v>13000</v>
      </c>
    </row>
    <row r="20" spans="1:5" x14ac:dyDescent="0.3">
      <c r="A20" s="28" t="s">
        <v>191</v>
      </c>
      <c r="B20" s="4"/>
      <c r="C20" s="13">
        <v>17868</v>
      </c>
      <c r="D20" s="64"/>
      <c r="E20" s="65">
        <v>0</v>
      </c>
    </row>
    <row r="21" spans="1:5" x14ac:dyDescent="0.3">
      <c r="A21" s="28" t="s">
        <v>192</v>
      </c>
      <c r="B21" s="4"/>
      <c r="C21" s="13">
        <v>291</v>
      </c>
      <c r="D21" s="64"/>
      <c r="E21" s="65">
        <v>573</v>
      </c>
    </row>
    <row r="22" spans="1:5" ht="15" thickBot="1" x14ac:dyDescent="0.35">
      <c r="A22" s="28" t="s">
        <v>133</v>
      </c>
      <c r="B22" s="4"/>
      <c r="C22" s="14">
        <v>6</v>
      </c>
      <c r="D22" s="66"/>
      <c r="E22" s="67">
        <v>6</v>
      </c>
    </row>
    <row r="23" spans="1:5" ht="15" thickBot="1" x14ac:dyDescent="0.35">
      <c r="A23" s="3" t="s">
        <v>134</v>
      </c>
      <c r="B23" s="4"/>
      <c r="C23" s="16">
        <f>SUM(C8:C22)</f>
        <v>133641437</v>
      </c>
      <c r="D23" s="64"/>
      <c r="E23" s="70">
        <f>SUM(E8:E22)</f>
        <v>129598400</v>
      </c>
    </row>
    <row r="24" spans="1:5" ht="15" thickTop="1" x14ac:dyDescent="0.3">
      <c r="A24" s="3"/>
      <c r="B24" s="4"/>
      <c r="C24" s="13"/>
      <c r="D24" s="64"/>
      <c r="E24" s="65"/>
    </row>
    <row r="25" spans="1:5" x14ac:dyDescent="0.3">
      <c r="A25" s="6" t="s">
        <v>135</v>
      </c>
      <c r="B25" s="4"/>
      <c r="C25" s="13"/>
      <c r="D25" s="64"/>
      <c r="E25" s="65"/>
    </row>
    <row r="26" spans="1:5" x14ac:dyDescent="0.3">
      <c r="A26" s="28" t="s">
        <v>136</v>
      </c>
      <c r="B26" s="4"/>
      <c r="C26" s="13">
        <v>7417485</v>
      </c>
      <c r="D26" s="64"/>
      <c r="E26" s="65">
        <v>8011643</v>
      </c>
    </row>
    <row r="27" spans="1:5" x14ac:dyDescent="0.3">
      <c r="A27" s="28" t="s">
        <v>137</v>
      </c>
      <c r="B27" s="4"/>
      <c r="C27" s="13">
        <v>103378196</v>
      </c>
      <c r="D27" s="64"/>
      <c r="E27" s="65">
        <v>97923390</v>
      </c>
    </row>
    <row r="28" spans="1:5" x14ac:dyDescent="0.3">
      <c r="A28" s="28" t="s">
        <v>138</v>
      </c>
      <c r="B28" s="4"/>
      <c r="C28" s="13">
        <v>1724572</v>
      </c>
      <c r="D28" s="64"/>
      <c r="E28" s="65">
        <v>1655455</v>
      </c>
    </row>
    <row r="29" spans="1:5" x14ac:dyDescent="0.3">
      <c r="A29" s="28" t="s">
        <v>139</v>
      </c>
      <c r="B29" s="4"/>
      <c r="C29" s="13">
        <v>299360</v>
      </c>
      <c r="D29" s="64"/>
      <c r="E29" s="65">
        <v>1930195</v>
      </c>
    </row>
    <row r="30" spans="1:5" x14ac:dyDescent="0.3">
      <c r="A30" s="28" t="s">
        <v>125</v>
      </c>
      <c r="B30" s="4"/>
      <c r="C30" s="13">
        <v>49007</v>
      </c>
      <c r="D30" s="64"/>
      <c r="E30" s="65">
        <v>51430</v>
      </c>
    </row>
    <row r="31" spans="1:5" x14ac:dyDescent="0.3">
      <c r="A31" s="28" t="s">
        <v>140</v>
      </c>
      <c r="B31" s="4"/>
      <c r="C31" s="13">
        <v>4326857</v>
      </c>
      <c r="D31" s="64"/>
      <c r="E31" s="65">
        <v>4151071</v>
      </c>
    </row>
    <row r="32" spans="1:5" x14ac:dyDescent="0.3">
      <c r="A32" s="28" t="s">
        <v>193</v>
      </c>
      <c r="B32" s="4"/>
      <c r="C32" s="13">
        <v>122732</v>
      </c>
      <c r="D32" s="64"/>
      <c r="E32" s="65">
        <v>131075</v>
      </c>
    </row>
    <row r="33" spans="1:5" ht="15" thickBot="1" x14ac:dyDescent="0.35">
      <c r="A33" s="28" t="s">
        <v>141</v>
      </c>
      <c r="B33" s="4"/>
      <c r="C33" s="13">
        <v>529427</v>
      </c>
      <c r="D33" s="64"/>
      <c r="E33" s="65">
        <v>492157</v>
      </c>
    </row>
    <row r="34" spans="1:5" ht="15" thickBot="1" x14ac:dyDescent="0.35">
      <c r="A34" s="28" t="s">
        <v>142</v>
      </c>
      <c r="B34" s="4"/>
      <c r="C34" s="68">
        <f>SUM(C26:C33)</f>
        <v>117847636</v>
      </c>
      <c r="D34" s="64"/>
      <c r="E34" s="71">
        <f>SUM(E26:E33)</f>
        <v>114346416</v>
      </c>
    </row>
    <row r="35" spans="1:5" x14ac:dyDescent="0.3">
      <c r="A35" s="3"/>
      <c r="B35" s="4"/>
      <c r="C35" s="13"/>
      <c r="D35" s="64"/>
      <c r="E35" s="65"/>
    </row>
    <row r="36" spans="1:5" x14ac:dyDescent="0.3">
      <c r="A36" s="6" t="s">
        <v>143</v>
      </c>
      <c r="B36" s="4"/>
      <c r="C36" s="13"/>
      <c r="D36" s="64"/>
      <c r="E36" s="65"/>
    </row>
    <row r="37" spans="1:5" x14ac:dyDescent="0.3">
      <c r="A37" s="30" t="s">
        <v>144</v>
      </c>
      <c r="B37" s="4"/>
      <c r="C37" s="13">
        <v>4830448</v>
      </c>
      <c r="D37" s="64"/>
      <c r="E37" s="65">
        <v>4830448</v>
      </c>
    </row>
    <row r="38" spans="1:5" ht="15" thickBot="1" x14ac:dyDescent="0.35">
      <c r="A38" s="30" t="s">
        <v>145</v>
      </c>
      <c r="B38" s="4"/>
      <c r="C38" s="14">
        <v>10963353</v>
      </c>
      <c r="D38" s="64"/>
      <c r="E38" s="67">
        <v>10421536</v>
      </c>
    </row>
    <row r="39" spans="1:5" ht="15" thickBot="1" x14ac:dyDescent="0.35">
      <c r="A39" s="30" t="s">
        <v>146</v>
      </c>
      <c r="B39" s="8"/>
      <c r="C39" s="14">
        <f>SUM(C37:C38)</f>
        <v>15793801</v>
      </c>
      <c r="D39" s="64"/>
      <c r="E39" s="72">
        <f>SUM(E37:E38)</f>
        <v>15251984</v>
      </c>
    </row>
    <row r="40" spans="1:5" x14ac:dyDescent="0.3">
      <c r="A40" s="30"/>
      <c r="B40" s="8"/>
      <c r="C40" s="13"/>
      <c r="D40" s="64"/>
      <c r="E40" s="65"/>
    </row>
    <row r="41" spans="1:5" ht="15" thickBot="1" x14ac:dyDescent="0.35">
      <c r="A41" s="3" t="s">
        <v>147</v>
      </c>
      <c r="B41" s="4"/>
      <c r="C41" s="16">
        <f>C39+C34</f>
        <v>133641437</v>
      </c>
      <c r="D41" s="64"/>
      <c r="E41" s="70">
        <f>E39+E34</f>
        <v>129598400</v>
      </c>
    </row>
    <row r="42" spans="1:5" ht="15" thickTop="1" x14ac:dyDescent="0.3">
      <c r="C42" s="18"/>
      <c r="D42" s="69"/>
      <c r="E42" s="18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195DC-8E45-4C75-A2D7-B8C89D8A4C1E}">
  <dimension ref="A1:E42"/>
  <sheetViews>
    <sheetView workbookViewId="0">
      <selection activeCell="C41" sqref="C41"/>
    </sheetView>
  </sheetViews>
  <sheetFormatPr defaultColWidth="9.109375" defaultRowHeight="14.4" x14ac:dyDescent="0.3"/>
  <cols>
    <col min="1" max="1" width="72.88671875" style="1" customWidth="1"/>
    <col min="2" max="2" width="3.33203125" style="1" customWidth="1"/>
    <col min="3" max="3" width="12" style="1" bestFit="1" customWidth="1"/>
    <col min="4" max="4" width="2.109375" style="1" customWidth="1"/>
    <col min="5" max="5" width="11.77734375" style="1" bestFit="1" customWidth="1"/>
    <col min="6" max="16384" width="9.109375" style="1"/>
  </cols>
  <sheetData>
    <row r="1" spans="1:5" x14ac:dyDescent="0.3">
      <c r="A1" s="25" t="s">
        <v>29</v>
      </c>
    </row>
    <row r="2" spans="1:5" x14ac:dyDescent="0.3">
      <c r="A2" s="2" t="s">
        <v>30</v>
      </c>
    </row>
    <row r="3" spans="1:5" x14ac:dyDescent="0.3">
      <c r="A3" s="2" t="s">
        <v>198</v>
      </c>
    </row>
    <row r="4" spans="1:5" x14ac:dyDescent="0.3">
      <c r="A4" s="3"/>
      <c r="B4" s="4"/>
      <c r="C4" s="26">
        <v>45107</v>
      </c>
      <c r="D4" s="6"/>
      <c r="E4" s="7">
        <v>44926</v>
      </c>
    </row>
    <row r="5" spans="1:5" x14ac:dyDescent="0.3">
      <c r="A5" s="3"/>
      <c r="B5" s="8"/>
      <c r="C5" s="11" t="s">
        <v>1</v>
      </c>
      <c r="D5" s="3"/>
      <c r="E5" s="12" t="s">
        <v>1</v>
      </c>
    </row>
    <row r="6" spans="1:5" x14ac:dyDescent="0.3">
      <c r="A6" s="6"/>
      <c r="B6" s="8"/>
      <c r="C6" s="11"/>
      <c r="D6" s="27"/>
      <c r="E6" s="12"/>
    </row>
    <row r="7" spans="1:5" x14ac:dyDescent="0.3">
      <c r="A7" s="6" t="s">
        <v>31</v>
      </c>
      <c r="B7" s="8"/>
      <c r="C7" s="11"/>
      <c r="D7" s="27"/>
      <c r="E7" s="12"/>
    </row>
    <row r="8" spans="1:5" x14ac:dyDescent="0.3">
      <c r="A8" s="28" t="s">
        <v>32</v>
      </c>
      <c r="B8" s="4"/>
      <c r="C8" s="13">
        <v>5685182</v>
      </c>
      <c r="D8" s="64"/>
      <c r="E8" s="65">
        <v>5728257</v>
      </c>
    </row>
    <row r="9" spans="1:5" x14ac:dyDescent="0.3">
      <c r="A9" s="28" t="s">
        <v>33</v>
      </c>
      <c r="B9" s="4"/>
      <c r="C9" s="13">
        <v>5685242</v>
      </c>
      <c r="D9" s="64"/>
      <c r="E9" s="65">
        <v>4608409</v>
      </c>
    </row>
    <row r="10" spans="1:5" x14ac:dyDescent="0.3">
      <c r="A10" s="28" t="s">
        <v>34</v>
      </c>
      <c r="B10" s="4"/>
      <c r="C10" s="13">
        <v>1724572</v>
      </c>
      <c r="D10" s="64"/>
      <c r="E10" s="65">
        <v>1655624</v>
      </c>
    </row>
    <row r="11" spans="1:5" x14ac:dyDescent="0.3">
      <c r="A11" s="28" t="s">
        <v>35</v>
      </c>
      <c r="B11" s="4"/>
      <c r="C11" s="13">
        <v>2259030</v>
      </c>
      <c r="D11" s="64"/>
      <c r="E11" s="65">
        <v>2125339</v>
      </c>
    </row>
    <row r="12" spans="1:5" x14ac:dyDescent="0.3">
      <c r="A12" s="28" t="s">
        <v>36</v>
      </c>
      <c r="B12" s="4"/>
      <c r="C12" s="13">
        <v>64360400</v>
      </c>
      <c r="D12" s="64"/>
      <c r="E12" s="65">
        <v>64414547</v>
      </c>
    </row>
    <row r="13" spans="1:5" x14ac:dyDescent="0.3">
      <c r="A13" s="28" t="s">
        <v>197</v>
      </c>
      <c r="B13" s="4"/>
      <c r="C13" s="13">
        <v>1529776</v>
      </c>
      <c r="D13" s="64"/>
      <c r="E13" s="65">
        <v>1094602</v>
      </c>
    </row>
    <row r="14" spans="1:5" x14ac:dyDescent="0.3">
      <c r="A14" s="28" t="s">
        <v>37</v>
      </c>
      <c r="B14" s="4"/>
      <c r="C14" s="13">
        <v>559655</v>
      </c>
      <c r="D14" s="64"/>
      <c r="E14" s="65">
        <v>549566</v>
      </c>
    </row>
    <row r="15" spans="1:5" x14ac:dyDescent="0.3">
      <c r="A15" s="28" t="s">
        <v>38</v>
      </c>
      <c r="B15" s="4"/>
      <c r="C15" s="13">
        <v>1515286</v>
      </c>
      <c r="D15" s="64"/>
      <c r="E15" s="65">
        <v>1416849</v>
      </c>
    </row>
    <row r="16" spans="1:5" x14ac:dyDescent="0.3">
      <c r="A16" s="28" t="s">
        <v>39</v>
      </c>
      <c r="B16" s="4"/>
      <c r="C16" s="13">
        <v>45759038</v>
      </c>
      <c r="D16" s="64"/>
      <c r="E16" s="65">
        <v>43644361</v>
      </c>
    </row>
    <row r="17" spans="1:5" x14ac:dyDescent="0.3">
      <c r="A17" s="28" t="s">
        <v>40</v>
      </c>
      <c r="B17" s="4"/>
      <c r="C17" s="13">
        <v>1024333</v>
      </c>
      <c r="D17" s="64"/>
      <c r="E17" s="65">
        <v>820314</v>
      </c>
    </row>
    <row r="18" spans="1:5" x14ac:dyDescent="0.3">
      <c r="A18" s="28" t="s">
        <v>41</v>
      </c>
      <c r="B18" s="4"/>
      <c r="C18" s="13">
        <v>3508258</v>
      </c>
      <c r="D18" s="64"/>
      <c r="E18" s="65">
        <v>3526953</v>
      </c>
    </row>
    <row r="19" spans="1:5" x14ac:dyDescent="0.3">
      <c r="A19" s="28" t="s">
        <v>42</v>
      </c>
      <c r="B19" s="4"/>
      <c r="C19" s="13">
        <v>12500</v>
      </c>
      <c r="D19" s="64"/>
      <c r="E19" s="65">
        <v>13000</v>
      </c>
    </row>
    <row r="20" spans="1:5" x14ac:dyDescent="0.3">
      <c r="A20" s="28" t="s">
        <v>194</v>
      </c>
      <c r="B20" s="4"/>
      <c r="C20" s="13">
        <v>17868</v>
      </c>
      <c r="D20" s="64"/>
      <c r="E20" s="65">
        <v>0</v>
      </c>
    </row>
    <row r="21" spans="1:5" x14ac:dyDescent="0.3">
      <c r="A21" s="28" t="s">
        <v>195</v>
      </c>
      <c r="B21" s="4"/>
      <c r="C21" s="13">
        <v>291</v>
      </c>
      <c r="D21" s="64"/>
      <c r="E21" s="65">
        <v>573</v>
      </c>
    </row>
    <row r="22" spans="1:5" ht="15" thickBot="1" x14ac:dyDescent="0.35">
      <c r="A22" s="28" t="s">
        <v>43</v>
      </c>
      <c r="B22" s="4"/>
      <c r="C22" s="14">
        <v>6</v>
      </c>
      <c r="D22" s="66"/>
      <c r="E22" s="67">
        <v>6</v>
      </c>
    </row>
    <row r="23" spans="1:5" ht="15" thickBot="1" x14ac:dyDescent="0.35">
      <c r="A23" s="3" t="s">
        <v>44</v>
      </c>
      <c r="B23" s="4"/>
      <c r="C23" s="16">
        <f>SUM(C8:C22)</f>
        <v>133641437</v>
      </c>
      <c r="D23" s="64"/>
      <c r="E23" s="70">
        <f>SUM(E8:E22)</f>
        <v>129598400</v>
      </c>
    </row>
    <row r="24" spans="1:5" ht="15" thickTop="1" x14ac:dyDescent="0.3">
      <c r="A24" s="3"/>
      <c r="B24" s="4"/>
      <c r="C24" s="13"/>
      <c r="D24" s="64"/>
      <c r="E24" s="65"/>
    </row>
    <row r="25" spans="1:5" x14ac:dyDescent="0.3">
      <c r="A25" s="6" t="s">
        <v>45</v>
      </c>
      <c r="B25" s="4"/>
      <c r="C25" s="13"/>
      <c r="D25" s="64"/>
      <c r="E25" s="65"/>
    </row>
    <row r="26" spans="1:5" x14ac:dyDescent="0.3">
      <c r="A26" s="28" t="s">
        <v>46</v>
      </c>
      <c r="B26" s="4"/>
      <c r="C26" s="13">
        <v>7417485</v>
      </c>
      <c r="D26" s="64"/>
      <c r="E26" s="65">
        <v>8011643</v>
      </c>
    </row>
    <row r="27" spans="1:5" x14ac:dyDescent="0.3">
      <c r="A27" s="28" t="s">
        <v>47</v>
      </c>
      <c r="B27" s="4"/>
      <c r="C27" s="13">
        <v>103378196</v>
      </c>
      <c r="D27" s="64"/>
      <c r="E27" s="65">
        <v>97923390</v>
      </c>
    </row>
    <row r="28" spans="1:5" x14ac:dyDescent="0.3">
      <c r="A28" s="28" t="s">
        <v>48</v>
      </c>
      <c r="B28" s="4"/>
      <c r="C28" s="13">
        <v>1724572</v>
      </c>
      <c r="D28" s="64"/>
      <c r="E28" s="65">
        <v>1655455</v>
      </c>
    </row>
    <row r="29" spans="1:5" x14ac:dyDescent="0.3">
      <c r="A29" s="28" t="s">
        <v>49</v>
      </c>
      <c r="B29" s="4"/>
      <c r="C29" s="13">
        <v>299360</v>
      </c>
      <c r="D29" s="64"/>
      <c r="E29" s="65">
        <v>1930195</v>
      </c>
    </row>
    <row r="30" spans="1:5" x14ac:dyDescent="0.3">
      <c r="A30" s="28" t="s">
        <v>35</v>
      </c>
      <c r="B30" s="4"/>
      <c r="C30" s="13">
        <v>49007</v>
      </c>
      <c r="D30" s="64"/>
      <c r="E30" s="65">
        <v>51430</v>
      </c>
    </row>
    <row r="31" spans="1:5" x14ac:dyDescent="0.3">
      <c r="A31" s="28" t="s">
        <v>50</v>
      </c>
      <c r="B31" s="4"/>
      <c r="C31" s="13">
        <v>4326857</v>
      </c>
      <c r="D31" s="64"/>
      <c r="E31" s="65">
        <v>4151071</v>
      </c>
    </row>
    <row r="32" spans="1:5" x14ac:dyDescent="0.3">
      <c r="A32" s="28" t="s">
        <v>196</v>
      </c>
      <c r="B32" s="4"/>
      <c r="C32" s="13">
        <v>122732</v>
      </c>
      <c r="D32" s="64"/>
      <c r="E32" s="65">
        <v>131075</v>
      </c>
    </row>
    <row r="33" spans="1:5" ht="15" thickBot="1" x14ac:dyDescent="0.35">
      <c r="A33" s="28" t="s">
        <v>51</v>
      </c>
      <c r="B33" s="4"/>
      <c r="C33" s="13">
        <v>529427</v>
      </c>
      <c r="D33" s="64"/>
      <c r="E33" s="65">
        <v>492157</v>
      </c>
    </row>
    <row r="34" spans="1:5" ht="15" thickBot="1" x14ac:dyDescent="0.35">
      <c r="A34" s="28" t="s">
        <v>52</v>
      </c>
      <c r="B34" s="4"/>
      <c r="C34" s="68">
        <f>SUM(C26:C33)</f>
        <v>117847636</v>
      </c>
      <c r="D34" s="64"/>
      <c r="E34" s="71">
        <f>SUM(E26:E33)</f>
        <v>114346416</v>
      </c>
    </row>
    <row r="35" spans="1:5" x14ac:dyDescent="0.3">
      <c r="A35" s="3"/>
      <c r="B35" s="4"/>
      <c r="C35" s="13"/>
      <c r="D35" s="64"/>
      <c r="E35" s="65"/>
    </row>
    <row r="36" spans="1:5" x14ac:dyDescent="0.3">
      <c r="A36" s="29" t="s">
        <v>53</v>
      </c>
      <c r="B36" s="4"/>
      <c r="C36" s="13"/>
      <c r="D36" s="64"/>
      <c r="E36" s="65"/>
    </row>
    <row r="37" spans="1:5" x14ac:dyDescent="0.3">
      <c r="A37" s="30" t="s">
        <v>54</v>
      </c>
      <c r="B37" s="4"/>
      <c r="C37" s="13">
        <v>4830448</v>
      </c>
      <c r="D37" s="64"/>
      <c r="E37" s="65">
        <v>4830448</v>
      </c>
    </row>
    <row r="38" spans="1:5" ht="15" thickBot="1" x14ac:dyDescent="0.35">
      <c r="A38" s="30" t="s">
        <v>55</v>
      </c>
      <c r="B38" s="4"/>
      <c r="C38" s="14">
        <v>10963353</v>
      </c>
      <c r="D38" s="64"/>
      <c r="E38" s="67">
        <v>10421536</v>
      </c>
    </row>
    <row r="39" spans="1:5" ht="15" thickBot="1" x14ac:dyDescent="0.35">
      <c r="A39" s="30" t="s">
        <v>56</v>
      </c>
      <c r="B39" s="8"/>
      <c r="C39" s="14">
        <f>SUM(C37:C38)</f>
        <v>15793801</v>
      </c>
      <c r="D39" s="64"/>
      <c r="E39" s="72">
        <f>SUM(E37:E38)</f>
        <v>15251984</v>
      </c>
    </row>
    <row r="40" spans="1:5" x14ac:dyDescent="0.3">
      <c r="A40" s="30"/>
      <c r="B40" s="8"/>
      <c r="C40" s="13"/>
      <c r="D40" s="64"/>
      <c r="E40" s="65"/>
    </row>
    <row r="41" spans="1:5" ht="15" thickBot="1" x14ac:dyDescent="0.35">
      <c r="A41" s="3" t="s">
        <v>57</v>
      </c>
      <c r="B41" s="4"/>
      <c r="C41" s="16">
        <f>C39+C34</f>
        <v>133641437</v>
      </c>
      <c r="D41" s="64"/>
      <c r="E41" s="70">
        <f>E39+E34</f>
        <v>129598400</v>
      </c>
    </row>
    <row r="42" spans="1:5" ht="15" thickTop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47C17-21E7-4A92-A7B7-19AF41E47072}">
  <dimension ref="A1:I41"/>
  <sheetViews>
    <sheetView workbookViewId="0">
      <selection activeCell="G40" sqref="G40"/>
    </sheetView>
  </sheetViews>
  <sheetFormatPr defaultColWidth="15" defaultRowHeight="14.4" x14ac:dyDescent="0.3"/>
  <cols>
    <col min="1" max="1" width="31.88671875" style="31" customWidth="1"/>
    <col min="2" max="7" width="14.109375" style="31" customWidth="1"/>
    <col min="8" max="10" width="15.33203125" style="31" customWidth="1"/>
    <col min="11" max="16384" width="15" style="31"/>
  </cols>
  <sheetData>
    <row r="1" spans="1:7" x14ac:dyDescent="0.3">
      <c r="A1" s="25" t="s">
        <v>117</v>
      </c>
    </row>
    <row r="2" spans="1:7" x14ac:dyDescent="0.3">
      <c r="A2" s="25" t="s">
        <v>148</v>
      </c>
    </row>
    <row r="3" spans="1:7" x14ac:dyDescent="0.3">
      <c r="A3" s="25" t="s">
        <v>178</v>
      </c>
    </row>
    <row r="5" spans="1:7" ht="15" customHeight="1" x14ac:dyDescent="0.3">
      <c r="A5" s="77"/>
      <c r="B5" s="78" t="s">
        <v>144</v>
      </c>
      <c r="C5" s="32"/>
      <c r="D5" s="32"/>
      <c r="E5" s="78" t="s">
        <v>153</v>
      </c>
      <c r="F5" s="78" t="s">
        <v>152</v>
      </c>
      <c r="G5" s="32"/>
    </row>
    <row r="6" spans="1:7" x14ac:dyDescent="0.3">
      <c r="A6" s="77"/>
      <c r="B6" s="78"/>
      <c r="C6" s="32"/>
      <c r="D6" s="32" t="s">
        <v>149</v>
      </c>
      <c r="E6" s="78"/>
      <c r="F6" s="78"/>
      <c r="G6" s="32"/>
    </row>
    <row r="7" spans="1:7" x14ac:dyDescent="0.3">
      <c r="A7" s="77"/>
      <c r="B7" s="78"/>
      <c r="C7" s="32"/>
      <c r="D7" s="32" t="s">
        <v>145</v>
      </c>
      <c r="E7" s="78"/>
      <c r="F7" s="78"/>
      <c r="G7" s="32"/>
    </row>
    <row r="8" spans="1:7" x14ac:dyDescent="0.3">
      <c r="A8" s="77"/>
      <c r="B8" s="78"/>
      <c r="C8" s="32" t="s">
        <v>151</v>
      </c>
      <c r="D8" s="32" t="s">
        <v>150</v>
      </c>
      <c r="E8" s="78"/>
      <c r="F8" s="78"/>
      <c r="G8" s="32" t="s">
        <v>146</v>
      </c>
    </row>
    <row r="9" spans="1:7" ht="15" thickBot="1" x14ac:dyDescent="0.35">
      <c r="A9" s="3"/>
      <c r="B9" s="12" t="s">
        <v>120</v>
      </c>
      <c r="C9" s="12" t="s">
        <v>120</v>
      </c>
      <c r="D9" s="12" t="s">
        <v>120</v>
      </c>
      <c r="E9" s="12" t="s">
        <v>120</v>
      </c>
      <c r="F9" s="12" t="s">
        <v>120</v>
      </c>
      <c r="G9" s="12" t="s">
        <v>120</v>
      </c>
    </row>
    <row r="10" spans="1:7" x14ac:dyDescent="0.3">
      <c r="A10" s="33"/>
      <c r="B10" s="47"/>
      <c r="C10" s="47"/>
      <c r="D10" s="47"/>
      <c r="E10" s="47"/>
      <c r="F10" s="47"/>
      <c r="G10" s="47"/>
    </row>
    <row r="11" spans="1:7" x14ac:dyDescent="0.3">
      <c r="A11" s="33" t="s">
        <v>156</v>
      </c>
      <c r="B11" s="80">
        <v>4830448</v>
      </c>
      <c r="C11" s="80">
        <v>150612</v>
      </c>
      <c r="D11" s="80">
        <v>559173</v>
      </c>
      <c r="E11" s="80">
        <v>2149954</v>
      </c>
      <c r="F11" s="80">
        <v>7061441</v>
      </c>
      <c r="G11" s="80">
        <v>14751628</v>
      </c>
    </row>
    <row r="12" spans="1:7" x14ac:dyDescent="0.3">
      <c r="A12" s="33"/>
      <c r="B12" s="80"/>
      <c r="C12" s="80"/>
      <c r="D12" s="80"/>
      <c r="E12" s="80"/>
      <c r="F12" s="80"/>
      <c r="G12" s="80"/>
    </row>
    <row r="13" spans="1:7" ht="15" thickBot="1" x14ac:dyDescent="0.35">
      <c r="A13" s="34" t="s">
        <v>109</v>
      </c>
      <c r="B13" s="72" t="s">
        <v>16</v>
      </c>
      <c r="C13" s="72" t="s">
        <v>16</v>
      </c>
      <c r="D13" s="72">
        <v>75725</v>
      </c>
      <c r="E13" s="72">
        <v>6314</v>
      </c>
      <c r="F13" s="72">
        <v>203271</v>
      </c>
      <c r="G13" s="72">
        <v>285310</v>
      </c>
    </row>
    <row r="14" spans="1:7" x14ac:dyDescent="0.3">
      <c r="A14" s="62" t="s">
        <v>157</v>
      </c>
      <c r="B14" s="80" t="s">
        <v>16</v>
      </c>
      <c r="C14" s="80" t="s">
        <v>16</v>
      </c>
      <c r="D14" s="80" t="s">
        <v>16</v>
      </c>
      <c r="E14" s="80" t="s">
        <v>16</v>
      </c>
      <c r="F14" s="80">
        <v>203271</v>
      </c>
      <c r="G14" s="81">
        <v>203271</v>
      </c>
    </row>
    <row r="15" spans="1:7" x14ac:dyDescent="0.3">
      <c r="A15" s="62" t="s">
        <v>158</v>
      </c>
      <c r="B15" s="80"/>
      <c r="C15" s="80"/>
      <c r="D15" s="80"/>
      <c r="E15" s="80"/>
      <c r="F15" s="80"/>
      <c r="G15" s="81"/>
    </row>
    <row r="16" spans="1:7" x14ac:dyDescent="0.3">
      <c r="A16" s="62" t="s">
        <v>160</v>
      </c>
      <c r="B16" s="80" t="s">
        <v>16</v>
      </c>
      <c r="C16" s="80" t="s">
        <v>16</v>
      </c>
      <c r="D16" s="80" t="s">
        <v>16</v>
      </c>
      <c r="E16" s="80">
        <v>6314</v>
      </c>
      <c r="F16" s="80" t="s">
        <v>16</v>
      </c>
      <c r="G16" s="81">
        <v>6314</v>
      </c>
    </row>
    <row r="17" spans="1:9" ht="58.2" thickBot="1" x14ac:dyDescent="0.35">
      <c r="A17" s="62" t="s">
        <v>159</v>
      </c>
      <c r="B17" s="80" t="s">
        <v>16</v>
      </c>
      <c r="C17" s="80" t="s">
        <v>16</v>
      </c>
      <c r="D17" s="80">
        <v>75725</v>
      </c>
      <c r="E17" s="80" t="s">
        <v>16</v>
      </c>
      <c r="F17" s="80" t="s">
        <v>16</v>
      </c>
      <c r="G17" s="81">
        <v>75725</v>
      </c>
    </row>
    <row r="18" spans="1:9" x14ac:dyDescent="0.3">
      <c r="A18" s="35" t="s">
        <v>155</v>
      </c>
      <c r="B18" s="82" t="s">
        <v>16</v>
      </c>
      <c r="C18" s="82">
        <v>6583</v>
      </c>
      <c r="D18" s="82" t="s">
        <v>16</v>
      </c>
      <c r="E18" s="82">
        <v>-24673</v>
      </c>
      <c r="F18" s="82">
        <v>18090</v>
      </c>
      <c r="G18" s="82" t="s">
        <v>16</v>
      </c>
    </row>
    <row r="19" spans="1:9" ht="15" thickBot="1" x14ac:dyDescent="0.35">
      <c r="A19" s="33"/>
      <c r="B19" s="72"/>
      <c r="C19" s="72"/>
      <c r="D19" s="72"/>
      <c r="E19" s="72"/>
      <c r="F19" s="72"/>
      <c r="G19" s="72"/>
      <c r="I19" s="59"/>
    </row>
    <row r="20" spans="1:9" x14ac:dyDescent="0.3">
      <c r="A20" s="33"/>
      <c r="B20" s="80"/>
      <c r="C20" s="80"/>
      <c r="D20" s="80"/>
      <c r="E20" s="80"/>
      <c r="F20" s="80"/>
      <c r="G20" s="80"/>
    </row>
    <row r="21" spans="1:9" ht="15" thickBot="1" x14ac:dyDescent="0.35">
      <c r="A21" s="33" t="s">
        <v>119</v>
      </c>
      <c r="B21" s="70">
        <v>4830448</v>
      </c>
      <c r="C21" s="70">
        <v>157195</v>
      </c>
      <c r="D21" s="70">
        <v>634898</v>
      </c>
      <c r="E21" s="70">
        <v>2131595</v>
      </c>
      <c r="F21" s="70">
        <v>7282802</v>
      </c>
      <c r="G21" s="70">
        <v>15036938</v>
      </c>
    </row>
    <row r="22" spans="1:9" ht="15" thickTop="1" x14ac:dyDescent="0.3">
      <c r="A22" s="3"/>
      <c r="B22" s="12"/>
      <c r="C22" s="12"/>
      <c r="D22" s="3"/>
      <c r="E22" s="12"/>
      <c r="F22" s="3"/>
      <c r="G22" s="3"/>
    </row>
    <row r="23" spans="1:9" x14ac:dyDescent="0.3">
      <c r="A23" s="75"/>
      <c r="B23" s="76" t="s">
        <v>144</v>
      </c>
      <c r="C23" s="32"/>
      <c r="D23" s="39"/>
      <c r="E23" s="76" t="s">
        <v>153</v>
      </c>
      <c r="F23" s="76" t="s">
        <v>152</v>
      </c>
      <c r="G23" s="32"/>
    </row>
    <row r="24" spans="1:9" x14ac:dyDescent="0.3">
      <c r="A24" s="75"/>
      <c r="B24" s="76"/>
      <c r="C24" s="32"/>
      <c r="D24" s="39" t="s">
        <v>149</v>
      </c>
      <c r="E24" s="76"/>
      <c r="F24" s="76"/>
      <c r="G24" s="32"/>
    </row>
    <row r="25" spans="1:9" x14ac:dyDescent="0.3">
      <c r="A25" s="75"/>
      <c r="B25" s="76"/>
      <c r="C25" s="39"/>
      <c r="D25" s="39" t="s">
        <v>145</v>
      </c>
      <c r="E25" s="76"/>
      <c r="F25" s="76"/>
      <c r="G25" s="39"/>
    </row>
    <row r="26" spans="1:9" x14ac:dyDescent="0.3">
      <c r="A26" s="75"/>
      <c r="B26" s="76"/>
      <c r="C26" s="39" t="s">
        <v>151</v>
      </c>
      <c r="D26" s="39" t="s">
        <v>150</v>
      </c>
      <c r="E26" s="76"/>
      <c r="F26" s="76"/>
      <c r="G26" s="39" t="s">
        <v>146</v>
      </c>
    </row>
    <row r="27" spans="1:9" ht="15" thickBot="1" x14ac:dyDescent="0.35">
      <c r="A27" s="3"/>
      <c r="B27" s="11" t="s">
        <v>120</v>
      </c>
      <c r="C27" s="11" t="s">
        <v>120</v>
      </c>
      <c r="D27" s="11" t="s">
        <v>120</v>
      </c>
      <c r="E27" s="11" t="s">
        <v>120</v>
      </c>
      <c r="F27" s="11" t="s">
        <v>120</v>
      </c>
      <c r="G27" s="11" t="s">
        <v>120</v>
      </c>
    </row>
    <row r="28" spans="1:9" x14ac:dyDescent="0.3">
      <c r="A28" s="40"/>
      <c r="B28" s="41"/>
      <c r="C28" s="41"/>
      <c r="D28" s="41"/>
      <c r="E28" s="41"/>
      <c r="F28" s="41"/>
      <c r="G28" s="41"/>
    </row>
    <row r="29" spans="1:9" x14ac:dyDescent="0.3">
      <c r="A29" s="61" t="s">
        <v>199</v>
      </c>
      <c r="B29" s="13">
        <v>4830448</v>
      </c>
      <c r="C29" s="13">
        <v>133555</v>
      </c>
      <c r="D29" s="13">
        <v>593826</v>
      </c>
      <c r="E29" s="13">
        <v>1958530</v>
      </c>
      <c r="F29" s="13">
        <v>7735625</v>
      </c>
      <c r="G29" s="13">
        <f>SUM(B29:F29)</f>
        <v>15251984</v>
      </c>
    </row>
    <row r="30" spans="1:9" x14ac:dyDescent="0.3">
      <c r="A30" s="40"/>
      <c r="B30" s="13"/>
      <c r="C30" s="13"/>
      <c r="D30" s="13"/>
      <c r="E30" s="13"/>
      <c r="F30" s="13"/>
      <c r="G30" s="13"/>
    </row>
    <row r="31" spans="1:9" ht="15" thickBot="1" x14ac:dyDescent="0.35">
      <c r="A31" s="61" t="s">
        <v>109</v>
      </c>
      <c r="B31" s="14" t="s">
        <v>16</v>
      </c>
      <c r="C31" s="14" t="s">
        <v>16</v>
      </c>
      <c r="D31" s="14">
        <v>171395</v>
      </c>
      <c r="E31" s="14">
        <v>3911</v>
      </c>
      <c r="F31" s="14">
        <v>448575</v>
      </c>
      <c r="G31" s="14">
        <f>SUM(G32:G35)</f>
        <v>623881</v>
      </c>
    </row>
    <row r="32" spans="1:9" x14ac:dyDescent="0.3">
      <c r="A32" s="84" t="s">
        <v>157</v>
      </c>
      <c r="B32" s="15" t="s">
        <v>16</v>
      </c>
      <c r="C32" s="15" t="s">
        <v>16</v>
      </c>
      <c r="D32" s="15" t="s">
        <v>16</v>
      </c>
      <c r="E32" s="15" t="s">
        <v>16</v>
      </c>
      <c r="F32" s="15">
        <v>448575</v>
      </c>
      <c r="G32" s="85">
        <f>SUM(B32:F32)</f>
        <v>448575</v>
      </c>
    </row>
    <row r="33" spans="1:7" x14ac:dyDescent="0.3">
      <c r="A33" s="43" t="s">
        <v>158</v>
      </c>
      <c r="B33" s="83"/>
      <c r="C33" s="83"/>
      <c r="D33" s="83"/>
      <c r="E33" s="83"/>
      <c r="F33" s="83"/>
      <c r="G33" s="44"/>
    </row>
    <row r="34" spans="1:7" x14ac:dyDescent="0.3">
      <c r="A34" s="43" t="s">
        <v>154</v>
      </c>
      <c r="B34" s="83" t="s">
        <v>16</v>
      </c>
      <c r="C34" s="83" t="s">
        <v>16</v>
      </c>
      <c r="D34" s="83" t="s">
        <v>16</v>
      </c>
      <c r="E34" s="83">
        <v>3911</v>
      </c>
      <c r="F34" s="83" t="s">
        <v>16</v>
      </c>
      <c r="G34" s="44">
        <f>SUM(B34:F34)</f>
        <v>3911</v>
      </c>
    </row>
    <row r="35" spans="1:7" ht="43.8" thickBot="1" x14ac:dyDescent="0.35">
      <c r="A35" s="86" t="s">
        <v>177</v>
      </c>
      <c r="B35" s="14" t="s">
        <v>16</v>
      </c>
      <c r="C35" s="14" t="s">
        <v>16</v>
      </c>
      <c r="D35" s="14">
        <v>171395</v>
      </c>
      <c r="E35" s="14" t="s">
        <v>16</v>
      </c>
      <c r="F35" s="14" t="s">
        <v>16</v>
      </c>
      <c r="G35" s="87">
        <f>SUM(B35:F35)</f>
        <v>171395</v>
      </c>
    </row>
    <row r="36" spans="1:7" x14ac:dyDescent="0.3">
      <c r="A36" s="61" t="s">
        <v>155</v>
      </c>
      <c r="B36" s="83">
        <v>0</v>
      </c>
      <c r="C36" s="83">
        <v>-8881</v>
      </c>
      <c r="D36" s="83">
        <v>0</v>
      </c>
      <c r="E36" s="83">
        <v>-23297</v>
      </c>
      <c r="F36" s="83">
        <v>32178</v>
      </c>
      <c r="G36" s="83">
        <f>SUM(C36:F36)</f>
        <v>0</v>
      </c>
    </row>
    <row r="37" spans="1:7" x14ac:dyDescent="0.3">
      <c r="A37" s="61"/>
      <c r="B37" s="83"/>
      <c r="C37" s="83"/>
      <c r="D37" s="83"/>
      <c r="E37" s="83"/>
      <c r="F37" s="83"/>
      <c r="G37" s="83"/>
    </row>
    <row r="38" spans="1:7" ht="15" thickBot="1" x14ac:dyDescent="0.35">
      <c r="A38" s="61" t="s">
        <v>200</v>
      </c>
      <c r="B38" s="14">
        <v>0</v>
      </c>
      <c r="C38" s="14">
        <v>0</v>
      </c>
      <c r="D38" s="14">
        <v>0</v>
      </c>
      <c r="E38" s="14">
        <v>0</v>
      </c>
      <c r="F38" s="14">
        <v>-82064</v>
      </c>
      <c r="G38" s="14">
        <v>-82064</v>
      </c>
    </row>
    <row r="39" spans="1:7" x14ac:dyDescent="0.3">
      <c r="A39" s="40"/>
      <c r="B39" s="13"/>
      <c r="C39" s="13"/>
      <c r="D39" s="13"/>
      <c r="E39" s="13"/>
      <c r="F39" s="13"/>
      <c r="G39" s="13"/>
    </row>
    <row r="40" spans="1:7" ht="15" thickBot="1" x14ac:dyDescent="0.35">
      <c r="A40" s="61" t="s">
        <v>179</v>
      </c>
      <c r="B40" s="16">
        <f>SUM(B29:B31,B36,B38)</f>
        <v>4830448</v>
      </c>
      <c r="C40" s="16">
        <f t="shared" ref="C40:G40" si="0">SUM(C29:C31,C36,C38)</f>
        <v>124674</v>
      </c>
      <c r="D40" s="16">
        <f t="shared" si="0"/>
        <v>765221</v>
      </c>
      <c r="E40" s="16">
        <f t="shared" si="0"/>
        <v>1939144</v>
      </c>
      <c r="F40" s="16">
        <f t="shared" si="0"/>
        <v>8134314</v>
      </c>
      <c r="G40" s="16">
        <f t="shared" si="0"/>
        <v>15793801</v>
      </c>
    </row>
    <row r="41" spans="1:7" ht="15" thickTop="1" x14ac:dyDescent="0.3"/>
  </sheetData>
  <mergeCells count="8">
    <mergeCell ref="A23:A26"/>
    <mergeCell ref="B23:B26"/>
    <mergeCell ref="E23:E26"/>
    <mergeCell ref="F23:F26"/>
    <mergeCell ref="A5:A8"/>
    <mergeCell ref="B5:B8"/>
    <mergeCell ref="E5:E8"/>
    <mergeCell ref="F5:F8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E5BB5-5BF0-4248-BD9A-3527C31487C4}">
  <dimension ref="A1:G43"/>
  <sheetViews>
    <sheetView workbookViewId="0">
      <selection activeCell="G42" sqref="G42"/>
    </sheetView>
  </sheetViews>
  <sheetFormatPr defaultColWidth="15" defaultRowHeight="14.4" x14ac:dyDescent="0.3"/>
  <cols>
    <col min="1" max="1" width="31.88671875" style="31" customWidth="1"/>
    <col min="2" max="7" width="13.6640625" style="31" customWidth="1"/>
    <col min="8" max="16384" width="15" style="31"/>
  </cols>
  <sheetData>
    <row r="1" spans="1:7" x14ac:dyDescent="0.3">
      <c r="A1" s="25" t="s">
        <v>29</v>
      </c>
    </row>
    <row r="2" spans="1:7" x14ac:dyDescent="0.3">
      <c r="A2" s="25" t="s">
        <v>72</v>
      </c>
    </row>
    <row r="3" spans="1:7" x14ac:dyDescent="0.3">
      <c r="A3" s="25" t="s">
        <v>185</v>
      </c>
    </row>
    <row r="6" spans="1:7" x14ac:dyDescent="0.3">
      <c r="A6" s="77"/>
      <c r="B6" s="79" t="s">
        <v>54</v>
      </c>
      <c r="C6" s="36"/>
      <c r="D6" s="36" t="s">
        <v>60</v>
      </c>
      <c r="E6" s="79" t="s">
        <v>63</v>
      </c>
      <c r="F6" s="79" t="s">
        <v>64</v>
      </c>
      <c r="G6" s="36"/>
    </row>
    <row r="7" spans="1:7" x14ac:dyDescent="0.3">
      <c r="A7" s="77"/>
      <c r="B7" s="79"/>
      <c r="C7" s="36"/>
      <c r="D7" s="36" t="s">
        <v>61</v>
      </c>
      <c r="E7" s="79"/>
      <c r="F7" s="79"/>
      <c r="G7" s="36"/>
    </row>
    <row r="8" spans="1:7" x14ac:dyDescent="0.3">
      <c r="A8" s="77"/>
      <c r="B8" s="79"/>
      <c r="C8" s="36" t="s">
        <v>58</v>
      </c>
      <c r="D8" s="36" t="s">
        <v>59</v>
      </c>
      <c r="E8" s="79"/>
      <c r="F8" s="79"/>
      <c r="G8" s="36" t="s">
        <v>65</v>
      </c>
    </row>
    <row r="9" spans="1:7" x14ac:dyDescent="0.3">
      <c r="A9" s="77"/>
      <c r="B9" s="79"/>
      <c r="C9" s="36" t="s">
        <v>59</v>
      </c>
      <c r="D9" s="36" t="s">
        <v>62</v>
      </c>
      <c r="E9" s="79"/>
      <c r="F9" s="79"/>
      <c r="G9" s="36" t="s">
        <v>66</v>
      </c>
    </row>
    <row r="10" spans="1:7" ht="15" thickBot="1" x14ac:dyDescent="0.35">
      <c r="A10" s="3"/>
      <c r="B10" s="36" t="s">
        <v>1</v>
      </c>
      <c r="C10" s="36" t="s">
        <v>1</v>
      </c>
      <c r="D10" s="36" t="s">
        <v>1</v>
      </c>
      <c r="E10" s="36" t="s">
        <v>1</v>
      </c>
      <c r="F10" s="36" t="s">
        <v>1</v>
      </c>
      <c r="G10" s="36" t="s">
        <v>1</v>
      </c>
    </row>
    <row r="11" spans="1:7" x14ac:dyDescent="0.3">
      <c r="A11" s="33"/>
      <c r="B11" s="47"/>
      <c r="C11" s="47"/>
      <c r="D11" s="47"/>
      <c r="E11" s="47"/>
      <c r="F11" s="47"/>
      <c r="G11" s="47"/>
    </row>
    <row r="12" spans="1:7" x14ac:dyDescent="0.3">
      <c r="A12" s="33" t="s">
        <v>73</v>
      </c>
      <c r="B12" s="80">
        <v>4830448</v>
      </c>
      <c r="C12" s="80">
        <v>150612</v>
      </c>
      <c r="D12" s="80">
        <v>559173</v>
      </c>
      <c r="E12" s="80">
        <v>2149954</v>
      </c>
      <c r="F12" s="80">
        <v>7061441</v>
      </c>
      <c r="G12" s="80">
        <v>14751628</v>
      </c>
    </row>
    <row r="13" spans="1:7" x14ac:dyDescent="0.3">
      <c r="A13" s="33"/>
      <c r="B13" s="80"/>
      <c r="C13" s="80"/>
      <c r="D13" s="80"/>
      <c r="E13" s="80"/>
      <c r="F13" s="80"/>
      <c r="G13" s="80"/>
    </row>
    <row r="14" spans="1:7" ht="29.4" thickBot="1" x14ac:dyDescent="0.35">
      <c r="A14" s="34" t="s">
        <v>26</v>
      </c>
      <c r="B14" s="72" t="s">
        <v>16</v>
      </c>
      <c r="C14" s="72" t="s">
        <v>16</v>
      </c>
      <c r="D14" s="72">
        <v>75725</v>
      </c>
      <c r="E14" s="72">
        <v>6314</v>
      </c>
      <c r="F14" s="72">
        <v>203271</v>
      </c>
      <c r="G14" s="72">
        <v>285310</v>
      </c>
    </row>
    <row r="15" spans="1:7" x14ac:dyDescent="0.3">
      <c r="A15" s="62" t="s">
        <v>67</v>
      </c>
      <c r="B15" s="80" t="s">
        <v>16</v>
      </c>
      <c r="C15" s="80" t="s">
        <v>16</v>
      </c>
      <c r="D15" s="80" t="s">
        <v>16</v>
      </c>
      <c r="E15" s="80" t="s">
        <v>16</v>
      </c>
      <c r="F15" s="80">
        <v>203271</v>
      </c>
      <c r="G15" s="81">
        <v>203271</v>
      </c>
    </row>
    <row r="16" spans="1:7" ht="28.8" x14ac:dyDescent="0.3">
      <c r="A16" s="62" t="s">
        <v>68</v>
      </c>
      <c r="B16" s="80"/>
      <c r="C16" s="80"/>
      <c r="D16" s="80"/>
      <c r="E16" s="80"/>
      <c r="F16" s="80"/>
      <c r="G16" s="81"/>
    </row>
    <row r="17" spans="1:7" ht="28.8" x14ac:dyDescent="0.3">
      <c r="A17" s="63" t="s">
        <v>69</v>
      </c>
      <c r="B17" s="80" t="s">
        <v>16</v>
      </c>
      <c r="C17" s="80" t="s">
        <v>16</v>
      </c>
      <c r="D17" s="80" t="s">
        <v>16</v>
      </c>
      <c r="E17" s="80">
        <v>6314</v>
      </c>
      <c r="F17" s="80" t="s">
        <v>16</v>
      </c>
      <c r="G17" s="81">
        <v>6314</v>
      </c>
    </row>
    <row r="18" spans="1:7" ht="72.599999999999994" thickBot="1" x14ac:dyDescent="0.35">
      <c r="A18" s="63" t="s">
        <v>70</v>
      </c>
      <c r="B18" s="80" t="s">
        <v>16</v>
      </c>
      <c r="C18" s="80" t="s">
        <v>16</v>
      </c>
      <c r="D18" s="80">
        <v>75725</v>
      </c>
      <c r="E18" s="80" t="s">
        <v>16</v>
      </c>
      <c r="F18" s="80" t="s">
        <v>16</v>
      </c>
      <c r="G18" s="81">
        <v>75725</v>
      </c>
    </row>
    <row r="19" spans="1:7" x14ac:dyDescent="0.3">
      <c r="A19" s="35" t="s">
        <v>71</v>
      </c>
      <c r="B19" s="82" t="s">
        <v>16</v>
      </c>
      <c r="C19" s="82">
        <v>6583</v>
      </c>
      <c r="D19" s="82" t="s">
        <v>16</v>
      </c>
      <c r="E19" s="82">
        <v>-24673</v>
      </c>
      <c r="F19" s="82">
        <v>18090</v>
      </c>
      <c r="G19" s="82" t="s">
        <v>16</v>
      </c>
    </row>
    <row r="20" spans="1:7" ht="15" thickBot="1" x14ac:dyDescent="0.35">
      <c r="A20" s="33"/>
      <c r="B20" s="72"/>
      <c r="C20" s="72"/>
      <c r="D20" s="72"/>
      <c r="E20" s="72"/>
      <c r="F20" s="72"/>
      <c r="G20" s="72"/>
    </row>
    <row r="21" spans="1:7" x14ac:dyDescent="0.3">
      <c r="A21" s="33"/>
      <c r="B21" s="80"/>
      <c r="C21" s="80"/>
      <c r="D21" s="80"/>
      <c r="E21" s="80"/>
      <c r="F21" s="80"/>
      <c r="G21" s="80"/>
    </row>
    <row r="22" spans="1:7" ht="15" thickBot="1" x14ac:dyDescent="0.35">
      <c r="A22" s="33" t="s">
        <v>74</v>
      </c>
      <c r="B22" s="70">
        <v>4830448</v>
      </c>
      <c r="C22" s="70">
        <v>157195</v>
      </c>
      <c r="D22" s="70">
        <v>634898</v>
      </c>
      <c r="E22" s="70">
        <v>2131595</v>
      </c>
      <c r="F22" s="70">
        <v>7282802</v>
      </c>
      <c r="G22" s="70">
        <v>15036938</v>
      </c>
    </row>
    <row r="23" spans="1:7" ht="15" thickTop="1" x14ac:dyDescent="0.3">
      <c r="A23" s="33"/>
      <c r="B23" s="73"/>
      <c r="C23" s="73"/>
      <c r="D23" s="73"/>
      <c r="E23" s="73"/>
      <c r="F23" s="73"/>
      <c r="G23" s="73"/>
    </row>
    <row r="24" spans="1:7" x14ac:dyDescent="0.3">
      <c r="A24" s="3"/>
      <c r="B24" s="12"/>
      <c r="C24" s="12"/>
      <c r="D24" s="3"/>
      <c r="E24" s="12"/>
      <c r="F24" s="3"/>
      <c r="G24" s="3"/>
    </row>
    <row r="25" spans="1:7" ht="15" customHeight="1" x14ac:dyDescent="0.3">
      <c r="A25" s="75"/>
      <c r="B25" s="76" t="s">
        <v>54</v>
      </c>
      <c r="C25" s="32"/>
      <c r="D25" s="39" t="s">
        <v>60</v>
      </c>
      <c r="E25" s="76" t="s">
        <v>63</v>
      </c>
      <c r="F25" s="76" t="s">
        <v>64</v>
      </c>
      <c r="G25" s="32"/>
    </row>
    <row r="26" spans="1:7" x14ac:dyDescent="0.3">
      <c r="A26" s="75"/>
      <c r="B26" s="76"/>
      <c r="C26" s="32"/>
      <c r="D26" s="39" t="s">
        <v>61</v>
      </c>
      <c r="E26" s="76"/>
      <c r="F26" s="76"/>
      <c r="G26" s="32"/>
    </row>
    <row r="27" spans="1:7" x14ac:dyDescent="0.3">
      <c r="A27" s="75"/>
      <c r="B27" s="76"/>
      <c r="C27" s="39" t="s">
        <v>58</v>
      </c>
      <c r="D27" s="39" t="s">
        <v>59</v>
      </c>
      <c r="E27" s="76"/>
      <c r="F27" s="76"/>
      <c r="G27" s="39" t="s">
        <v>65</v>
      </c>
    </row>
    <row r="28" spans="1:7" ht="28.8" x14ac:dyDescent="0.3">
      <c r="A28" s="75"/>
      <c r="B28" s="76"/>
      <c r="C28" s="39" t="s">
        <v>59</v>
      </c>
      <c r="D28" s="39" t="s">
        <v>62</v>
      </c>
      <c r="E28" s="76"/>
      <c r="F28" s="76"/>
      <c r="G28" s="39" t="s">
        <v>66</v>
      </c>
    </row>
    <row r="29" spans="1:7" ht="15" thickBot="1" x14ac:dyDescent="0.35">
      <c r="A29" s="3"/>
      <c r="B29" s="11" t="s">
        <v>1</v>
      </c>
      <c r="C29" s="11" t="s">
        <v>1</v>
      </c>
      <c r="D29" s="11" t="s">
        <v>1</v>
      </c>
      <c r="E29" s="11" t="s">
        <v>1</v>
      </c>
      <c r="F29" s="11" t="s">
        <v>1</v>
      </c>
      <c r="G29" s="11" t="s">
        <v>1</v>
      </c>
    </row>
    <row r="30" spans="1:7" x14ac:dyDescent="0.3">
      <c r="A30" s="40"/>
      <c r="B30" s="41"/>
      <c r="C30" s="41"/>
      <c r="D30" s="41"/>
      <c r="E30" s="41"/>
      <c r="F30" s="41"/>
      <c r="G30" s="41"/>
    </row>
    <row r="31" spans="1:7" x14ac:dyDescent="0.3">
      <c r="A31" s="40" t="s">
        <v>202</v>
      </c>
      <c r="B31" s="13">
        <v>4830448</v>
      </c>
      <c r="C31" s="13">
        <v>133555</v>
      </c>
      <c r="D31" s="13">
        <v>593826</v>
      </c>
      <c r="E31" s="13">
        <v>1958530</v>
      </c>
      <c r="F31" s="13">
        <v>7735625</v>
      </c>
      <c r="G31" s="13">
        <f>SUM(B31:F31)</f>
        <v>15251984</v>
      </c>
    </row>
    <row r="32" spans="1:7" x14ac:dyDescent="0.3">
      <c r="A32" s="40"/>
      <c r="B32" s="13"/>
      <c r="C32" s="13"/>
      <c r="D32" s="13"/>
      <c r="E32" s="13"/>
      <c r="F32" s="13"/>
      <c r="G32" s="13"/>
    </row>
    <row r="33" spans="1:7" ht="29.4" thickBot="1" x14ac:dyDescent="0.35">
      <c r="A33" s="42" t="s">
        <v>26</v>
      </c>
      <c r="B33" s="14" t="s">
        <v>16</v>
      </c>
      <c r="C33" s="14" t="s">
        <v>16</v>
      </c>
      <c r="D33" s="14">
        <v>171395</v>
      </c>
      <c r="E33" s="14">
        <v>3911</v>
      </c>
      <c r="F33" s="14">
        <v>448575</v>
      </c>
      <c r="G33" s="14">
        <f>SUM(G34:G37)</f>
        <v>623881</v>
      </c>
    </row>
    <row r="34" spans="1:7" x14ac:dyDescent="0.3">
      <c r="A34" s="43" t="s">
        <v>67</v>
      </c>
      <c r="B34" s="15" t="s">
        <v>16</v>
      </c>
      <c r="C34" s="15" t="s">
        <v>16</v>
      </c>
      <c r="D34" s="15" t="s">
        <v>16</v>
      </c>
      <c r="E34" s="15" t="s">
        <v>16</v>
      </c>
      <c r="F34" s="15">
        <v>448575</v>
      </c>
      <c r="G34" s="85">
        <f>SUM(B34:F34)</f>
        <v>448575</v>
      </c>
    </row>
    <row r="35" spans="1:7" ht="28.8" x14ac:dyDescent="0.3">
      <c r="A35" s="43" t="s">
        <v>68</v>
      </c>
      <c r="B35" s="83"/>
      <c r="C35" s="83"/>
      <c r="D35" s="83"/>
      <c r="E35" s="83"/>
      <c r="F35" s="83"/>
      <c r="G35" s="44"/>
    </row>
    <row r="36" spans="1:7" ht="28.8" x14ac:dyDescent="0.3">
      <c r="A36" s="45" t="s">
        <v>69</v>
      </c>
      <c r="B36" s="83" t="s">
        <v>16</v>
      </c>
      <c r="C36" s="83" t="s">
        <v>16</v>
      </c>
      <c r="D36" s="83" t="s">
        <v>16</v>
      </c>
      <c r="E36" s="83">
        <v>3911</v>
      </c>
      <c r="F36" s="83" t="s">
        <v>16</v>
      </c>
      <c r="G36" s="44">
        <f>SUM(B36:F36)</f>
        <v>3911</v>
      </c>
    </row>
    <row r="37" spans="1:7" ht="72.599999999999994" thickBot="1" x14ac:dyDescent="0.35">
      <c r="A37" s="45" t="s">
        <v>70</v>
      </c>
      <c r="B37" s="14" t="s">
        <v>16</v>
      </c>
      <c r="C37" s="14" t="s">
        <v>16</v>
      </c>
      <c r="D37" s="14">
        <v>171395</v>
      </c>
      <c r="E37" s="14" t="s">
        <v>16</v>
      </c>
      <c r="F37" s="14" t="s">
        <v>16</v>
      </c>
      <c r="G37" s="87">
        <f>SUM(B37:F37)</f>
        <v>171395</v>
      </c>
    </row>
    <row r="38" spans="1:7" ht="28.8" x14ac:dyDescent="0.3">
      <c r="A38" s="46" t="s">
        <v>71</v>
      </c>
      <c r="B38" s="83">
        <v>0</v>
      </c>
      <c r="C38" s="83">
        <v>-8881</v>
      </c>
      <c r="D38" s="83">
        <v>0</v>
      </c>
      <c r="E38" s="83">
        <v>-23297</v>
      </c>
      <c r="F38" s="83">
        <v>32178</v>
      </c>
      <c r="G38" s="83">
        <f>SUM(C38:F38)</f>
        <v>0</v>
      </c>
    </row>
    <row r="39" spans="1:7" x14ac:dyDescent="0.3">
      <c r="A39" s="88"/>
      <c r="B39" s="83"/>
      <c r="C39" s="83"/>
      <c r="D39" s="83"/>
      <c r="E39" s="83"/>
      <c r="F39" s="83"/>
      <c r="G39" s="83"/>
    </row>
    <row r="40" spans="1:7" ht="29.4" thickBot="1" x14ac:dyDescent="0.35">
      <c r="A40" s="40" t="s">
        <v>201</v>
      </c>
      <c r="B40" s="14">
        <v>0</v>
      </c>
      <c r="C40" s="14">
        <v>0</v>
      </c>
      <c r="D40" s="14">
        <v>0</v>
      </c>
      <c r="E40" s="14">
        <v>0</v>
      </c>
      <c r="F40" s="14">
        <v>-82064</v>
      </c>
      <c r="G40" s="14">
        <v>-82064</v>
      </c>
    </row>
    <row r="41" spans="1:7" x14ac:dyDescent="0.3">
      <c r="A41" s="40"/>
      <c r="B41" s="13"/>
      <c r="C41" s="13"/>
      <c r="D41" s="13"/>
      <c r="E41" s="13"/>
      <c r="F41" s="13"/>
      <c r="G41" s="13"/>
    </row>
    <row r="42" spans="1:7" ht="15" thickBot="1" x14ac:dyDescent="0.35">
      <c r="A42" s="40" t="s">
        <v>203</v>
      </c>
      <c r="B42" s="16">
        <f>SUM(B31:B33,B38,B40)</f>
        <v>4830448</v>
      </c>
      <c r="C42" s="16">
        <f t="shared" ref="C42:G42" si="0">SUM(C31:C33,C38,C40)</f>
        <v>124674</v>
      </c>
      <c r="D42" s="16">
        <f t="shared" si="0"/>
        <v>765221</v>
      </c>
      <c r="E42" s="16">
        <f t="shared" si="0"/>
        <v>1939144</v>
      </c>
      <c r="F42" s="16">
        <f t="shared" si="0"/>
        <v>8134314</v>
      </c>
      <c r="G42" s="16">
        <f t="shared" si="0"/>
        <v>15793801</v>
      </c>
    </row>
    <row r="43" spans="1:7" ht="15" thickTop="1" x14ac:dyDescent="0.3"/>
  </sheetData>
  <mergeCells count="8">
    <mergeCell ref="A25:A28"/>
    <mergeCell ref="B25:B28"/>
    <mergeCell ref="E25:E28"/>
    <mergeCell ref="F25:F28"/>
    <mergeCell ref="A6:A9"/>
    <mergeCell ref="B6:B9"/>
    <mergeCell ref="E6:E9"/>
    <mergeCell ref="F6:F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26AAB-FD64-4EC9-B7C0-7BB70D875280}">
  <dimension ref="A1:I49"/>
  <sheetViews>
    <sheetView workbookViewId="0">
      <selection activeCell="C38" sqref="C38"/>
    </sheetView>
  </sheetViews>
  <sheetFormatPr defaultColWidth="9.109375" defaultRowHeight="14.4" x14ac:dyDescent="0.3"/>
  <cols>
    <col min="1" max="1" width="54.44140625" style="31" customWidth="1"/>
    <col min="2" max="2" width="2" style="48" customWidth="1"/>
    <col min="3" max="3" width="15.5546875" style="18" customWidth="1"/>
    <col min="4" max="4" width="2" style="48" customWidth="1"/>
    <col min="5" max="5" width="15.5546875" style="18" customWidth="1"/>
    <col min="6" max="16384" width="9.109375" style="48"/>
  </cols>
  <sheetData>
    <row r="1" spans="1:5" x14ac:dyDescent="0.3">
      <c r="A1" s="25" t="s">
        <v>117</v>
      </c>
    </row>
    <row r="2" spans="1:5" x14ac:dyDescent="0.3">
      <c r="A2" s="6" t="s">
        <v>161</v>
      </c>
    </row>
    <row r="3" spans="1:5" x14ac:dyDescent="0.3">
      <c r="A3" s="6" t="s">
        <v>178</v>
      </c>
    </row>
    <row r="4" spans="1:5" ht="57.6" x14ac:dyDescent="0.3">
      <c r="A4" s="33"/>
      <c r="B4" s="49"/>
      <c r="C4" s="17" t="s">
        <v>178</v>
      </c>
      <c r="D4" s="50"/>
      <c r="E4" s="18" t="s">
        <v>93</v>
      </c>
    </row>
    <row r="5" spans="1:5" x14ac:dyDescent="0.3">
      <c r="A5" s="33"/>
      <c r="B5" s="51"/>
      <c r="C5" s="17" t="s">
        <v>120</v>
      </c>
      <c r="D5" s="50"/>
      <c r="E5" s="18" t="s">
        <v>120</v>
      </c>
    </row>
    <row r="6" spans="1:5" x14ac:dyDescent="0.3">
      <c r="A6" s="33"/>
      <c r="B6" s="51"/>
      <c r="C6" s="17"/>
      <c r="D6" s="50"/>
    </row>
    <row r="7" spans="1:5" x14ac:dyDescent="0.3">
      <c r="A7" s="54" t="s">
        <v>205</v>
      </c>
      <c r="B7" s="51"/>
      <c r="C7" s="17">
        <v>-1333527</v>
      </c>
      <c r="D7" s="50"/>
      <c r="E7" s="89">
        <v>2398898</v>
      </c>
    </row>
    <row r="8" spans="1:5" x14ac:dyDescent="0.3">
      <c r="A8" s="33"/>
      <c r="B8" s="51"/>
      <c r="C8" s="17"/>
      <c r="D8" s="50"/>
      <c r="E8" s="89"/>
    </row>
    <row r="9" spans="1:5" ht="15" thickBot="1" x14ac:dyDescent="0.35">
      <c r="A9" s="3" t="s">
        <v>162</v>
      </c>
      <c r="B9" s="51"/>
      <c r="C9" s="19">
        <v>-87095</v>
      </c>
      <c r="D9" s="50"/>
      <c r="E9" s="90">
        <v>-908</v>
      </c>
    </row>
    <row r="10" spans="1:5" x14ac:dyDescent="0.3">
      <c r="A10" s="33"/>
      <c r="B10" s="51"/>
      <c r="C10" s="17"/>
      <c r="D10" s="50"/>
      <c r="E10" s="89"/>
    </row>
    <row r="11" spans="1:5" x14ac:dyDescent="0.3">
      <c r="A11" s="54" t="s">
        <v>204</v>
      </c>
      <c r="B11" s="51"/>
      <c r="C11" s="17">
        <f>SUM(C7:C9)</f>
        <v>-1420622</v>
      </c>
      <c r="D11" s="50"/>
      <c r="E11" s="89">
        <f>SUM(E7:E9)</f>
        <v>2397990</v>
      </c>
    </row>
    <row r="12" spans="1:5" x14ac:dyDescent="0.3">
      <c r="A12" s="54"/>
      <c r="B12" s="51"/>
      <c r="C12" s="17"/>
      <c r="D12" s="50"/>
      <c r="E12" s="89"/>
    </row>
    <row r="13" spans="1:5" x14ac:dyDescent="0.3">
      <c r="A13" s="54" t="s">
        <v>163</v>
      </c>
      <c r="B13" s="51"/>
      <c r="C13" s="17">
        <v>-88053</v>
      </c>
      <c r="D13" s="50"/>
      <c r="E13" s="89">
        <v>-99892</v>
      </c>
    </row>
    <row r="14" spans="1:5" x14ac:dyDescent="0.3">
      <c r="A14" s="54"/>
      <c r="B14" s="51"/>
      <c r="C14" s="17"/>
      <c r="D14" s="50"/>
      <c r="E14" s="89"/>
    </row>
    <row r="15" spans="1:5" ht="15" thickBot="1" x14ac:dyDescent="0.35">
      <c r="A15" s="54" t="s">
        <v>206</v>
      </c>
      <c r="B15" s="51"/>
      <c r="C15" s="19">
        <v>-97414</v>
      </c>
      <c r="D15" s="50"/>
      <c r="E15" s="90">
        <v>-850231</v>
      </c>
    </row>
    <row r="16" spans="1:5" x14ac:dyDescent="0.3">
      <c r="A16" s="33"/>
      <c r="B16" s="51"/>
      <c r="C16" s="17"/>
      <c r="D16" s="50"/>
      <c r="E16" s="89"/>
    </row>
    <row r="17" spans="1:9" x14ac:dyDescent="0.3">
      <c r="A17" s="3"/>
      <c r="B17" s="51"/>
      <c r="C17" s="17"/>
      <c r="D17" s="50"/>
      <c r="E17" s="89"/>
    </row>
    <row r="18" spans="1:9" x14ac:dyDescent="0.3">
      <c r="A18" s="54" t="s">
        <v>207</v>
      </c>
      <c r="B18" s="51"/>
      <c r="C18" s="17">
        <f>SUM(C11:C15)</f>
        <v>-1606089</v>
      </c>
      <c r="D18" s="53"/>
      <c r="E18" s="89">
        <f>SUM(E11:E15)</f>
        <v>1447867</v>
      </c>
    </row>
    <row r="19" spans="1:9" ht="15" thickBot="1" x14ac:dyDescent="0.35">
      <c r="A19" s="54" t="s">
        <v>164</v>
      </c>
      <c r="B19" s="51"/>
      <c r="C19" s="19">
        <v>11690643</v>
      </c>
      <c r="D19" s="53"/>
      <c r="E19" s="90">
        <v>5563213</v>
      </c>
    </row>
    <row r="20" spans="1:9" x14ac:dyDescent="0.3">
      <c r="A20" s="54"/>
      <c r="B20" s="51"/>
      <c r="C20" s="17"/>
      <c r="D20" s="53"/>
      <c r="E20" s="89"/>
    </row>
    <row r="21" spans="1:9" ht="15" thickBot="1" x14ac:dyDescent="0.35">
      <c r="A21" s="54" t="s">
        <v>165</v>
      </c>
      <c r="B21" s="51"/>
      <c r="C21" s="24">
        <f>SUM(C18:C19)</f>
        <v>10084554</v>
      </c>
      <c r="D21" s="53"/>
      <c r="E21" s="91">
        <f>SUM(E18:E19)</f>
        <v>7011080</v>
      </c>
      <c r="I21" s="60"/>
    </row>
    <row r="22" spans="1:9" ht="15" thickTop="1" x14ac:dyDescent="0.3">
      <c r="A22" s="54"/>
      <c r="B22" s="51"/>
      <c r="C22" s="17"/>
      <c r="D22" s="53"/>
      <c r="E22" s="89"/>
    </row>
    <row r="23" spans="1:9" x14ac:dyDescent="0.3">
      <c r="A23" s="54" t="s">
        <v>166</v>
      </c>
      <c r="B23" s="51"/>
      <c r="C23" s="17"/>
      <c r="D23" s="53"/>
      <c r="E23" s="89"/>
    </row>
    <row r="24" spans="1:9" x14ac:dyDescent="0.3">
      <c r="A24" s="33" t="s">
        <v>167</v>
      </c>
      <c r="B24" s="49"/>
      <c r="C24" s="17">
        <v>2741911</v>
      </c>
      <c r="D24" s="53"/>
      <c r="E24" s="89">
        <v>1033112</v>
      </c>
    </row>
    <row r="25" spans="1:9" x14ac:dyDescent="0.3">
      <c r="A25" s="33" t="s">
        <v>168</v>
      </c>
      <c r="B25" s="51"/>
      <c r="C25" s="17">
        <v>1705957</v>
      </c>
      <c r="D25" s="53"/>
      <c r="E25" s="89">
        <v>382176</v>
      </c>
      <c r="I25" s="60"/>
    </row>
    <row r="26" spans="1:9" ht="15" thickBot="1" x14ac:dyDescent="0.35">
      <c r="A26" s="33" t="s">
        <v>169</v>
      </c>
      <c r="B26" s="51"/>
      <c r="C26" s="24">
        <v>12586</v>
      </c>
      <c r="D26" s="53"/>
      <c r="E26" s="91">
        <v>1315</v>
      </c>
    </row>
    <row r="27" spans="1:9" ht="15" thickTop="1" x14ac:dyDescent="0.3">
      <c r="A27" s="33"/>
      <c r="B27" s="51"/>
      <c r="C27" s="17"/>
      <c r="D27" s="50"/>
      <c r="E27" s="89"/>
    </row>
    <row r="28" spans="1:9" x14ac:dyDescent="0.3">
      <c r="A28" s="33"/>
      <c r="B28" s="51"/>
      <c r="C28" s="17"/>
      <c r="D28" s="50"/>
      <c r="E28" s="89"/>
    </row>
    <row r="29" spans="1:9" x14ac:dyDescent="0.3">
      <c r="A29" s="33"/>
      <c r="B29" s="51"/>
      <c r="C29" s="17"/>
      <c r="D29" s="50"/>
      <c r="E29" s="89"/>
    </row>
    <row r="30" spans="1:9" x14ac:dyDescent="0.3">
      <c r="A30" s="54" t="s">
        <v>170</v>
      </c>
      <c r="B30" s="52"/>
      <c r="C30" s="17"/>
      <c r="D30" s="52"/>
      <c r="E30" s="89"/>
    </row>
    <row r="31" spans="1:9" x14ac:dyDescent="0.3">
      <c r="A31" s="33" t="s">
        <v>122</v>
      </c>
      <c r="B31" s="51"/>
      <c r="C31" s="17">
        <v>5685182</v>
      </c>
      <c r="D31" s="50"/>
      <c r="E31" s="89">
        <v>3323238</v>
      </c>
    </row>
    <row r="32" spans="1:9" x14ac:dyDescent="0.3">
      <c r="A32" s="33" t="s">
        <v>171</v>
      </c>
      <c r="B32" s="51"/>
      <c r="C32" s="17"/>
      <c r="D32" s="50"/>
      <c r="E32" s="89"/>
    </row>
    <row r="33" spans="1:5" x14ac:dyDescent="0.3">
      <c r="A33" s="33" t="s">
        <v>172</v>
      </c>
      <c r="B33" s="51"/>
      <c r="C33" s="17">
        <v>1724572</v>
      </c>
      <c r="D33" s="50"/>
      <c r="E33" s="89">
        <v>1722020</v>
      </c>
    </row>
    <row r="34" spans="1:5" x14ac:dyDescent="0.3">
      <c r="A34" s="33" t="s">
        <v>173</v>
      </c>
      <c r="B34" s="49"/>
      <c r="C34" s="17">
        <v>5514208</v>
      </c>
      <c r="D34" s="49"/>
      <c r="E34" s="89">
        <v>4542538</v>
      </c>
    </row>
    <row r="35" spans="1:5" ht="15" thickBot="1" x14ac:dyDescent="0.35">
      <c r="A35" s="33" t="s">
        <v>123</v>
      </c>
      <c r="B35" s="51"/>
      <c r="C35" s="19">
        <v>5685242</v>
      </c>
      <c r="D35" s="50"/>
      <c r="E35" s="90">
        <v>3460096</v>
      </c>
    </row>
    <row r="36" spans="1:5" x14ac:dyDescent="0.3">
      <c r="A36" s="33" t="s">
        <v>174</v>
      </c>
      <c r="B36" s="51"/>
      <c r="C36" s="17">
        <f>SUM(C31:C35)</f>
        <v>18609204</v>
      </c>
      <c r="D36" s="50"/>
      <c r="E36" s="89">
        <f>SUM(E31:E35)</f>
        <v>13047892</v>
      </c>
    </row>
    <row r="37" spans="1:5" ht="15" thickBot="1" x14ac:dyDescent="0.35">
      <c r="A37" s="48" t="s">
        <v>175</v>
      </c>
      <c r="B37" s="51"/>
      <c r="C37" s="19">
        <v>-8524650</v>
      </c>
      <c r="D37" s="50"/>
      <c r="E37" s="90">
        <v>-6036812</v>
      </c>
    </row>
    <row r="38" spans="1:5" ht="15" thickBot="1" x14ac:dyDescent="0.35">
      <c r="A38" s="33" t="s">
        <v>176</v>
      </c>
      <c r="B38" s="51"/>
      <c r="C38" s="24">
        <f>SUM(C36:C37)</f>
        <v>10084554</v>
      </c>
      <c r="D38" s="50"/>
      <c r="E38" s="91">
        <f>SUM(E36:E37)</f>
        <v>7011080</v>
      </c>
    </row>
    <row r="39" spans="1:5" ht="15" thickTop="1" x14ac:dyDescent="0.3">
      <c r="A39" s="33"/>
      <c r="B39" s="51"/>
      <c r="C39" s="17"/>
      <c r="D39" s="50"/>
      <c r="E39" s="89"/>
    </row>
    <row r="40" spans="1:5" x14ac:dyDescent="0.3">
      <c r="E40" s="89"/>
    </row>
    <row r="41" spans="1:5" x14ac:dyDescent="0.3">
      <c r="E41" s="89"/>
    </row>
    <row r="42" spans="1:5" x14ac:dyDescent="0.3">
      <c r="E42" s="89"/>
    </row>
    <row r="43" spans="1:5" x14ac:dyDescent="0.3">
      <c r="E43" s="89"/>
    </row>
    <row r="44" spans="1:5" x14ac:dyDescent="0.3">
      <c r="E44" s="89"/>
    </row>
    <row r="45" spans="1:5" x14ac:dyDescent="0.3">
      <c r="E45" s="89"/>
    </row>
    <row r="46" spans="1:5" x14ac:dyDescent="0.3">
      <c r="E46" s="89"/>
    </row>
    <row r="47" spans="1:5" x14ac:dyDescent="0.3">
      <c r="E47" s="89"/>
    </row>
    <row r="48" spans="1:5" x14ac:dyDescent="0.3">
      <c r="E48" s="89"/>
    </row>
    <row r="49" spans="5:5" x14ac:dyDescent="0.3">
      <c r="E49" s="8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6C415-86D7-421A-B619-991269B1D70D}">
  <dimension ref="A1:E39"/>
  <sheetViews>
    <sheetView workbookViewId="0">
      <selection activeCell="C38" sqref="C38"/>
    </sheetView>
  </sheetViews>
  <sheetFormatPr defaultColWidth="9.109375" defaultRowHeight="14.4" x14ac:dyDescent="0.3"/>
  <cols>
    <col min="1" max="1" width="54.44140625" style="31" customWidth="1"/>
    <col min="2" max="2" width="2" style="48" customWidth="1"/>
    <col min="3" max="3" width="15.5546875" style="18" customWidth="1"/>
    <col min="4" max="4" width="2" style="48" customWidth="1"/>
    <col min="5" max="5" width="15.5546875" style="18" customWidth="1"/>
    <col min="6" max="16384" width="9.109375" style="48"/>
  </cols>
  <sheetData>
    <row r="1" spans="1:5" x14ac:dyDescent="0.3">
      <c r="A1" s="6" t="s">
        <v>29</v>
      </c>
    </row>
    <row r="2" spans="1:5" ht="28.8" x14ac:dyDescent="0.3">
      <c r="A2" s="6" t="s">
        <v>90</v>
      </c>
    </row>
    <row r="3" spans="1:5" x14ac:dyDescent="0.3">
      <c r="A3" s="6" t="s">
        <v>185</v>
      </c>
    </row>
    <row r="4" spans="1:5" ht="43.2" x14ac:dyDescent="0.3">
      <c r="A4" s="33"/>
      <c r="B4" s="49"/>
      <c r="C4" s="17" t="s">
        <v>185</v>
      </c>
      <c r="D4" s="50"/>
      <c r="E4" s="18" t="s">
        <v>28</v>
      </c>
    </row>
    <row r="5" spans="1:5" x14ac:dyDescent="0.3">
      <c r="A5" s="33"/>
      <c r="B5" s="51"/>
      <c r="C5" s="17" t="s">
        <v>1</v>
      </c>
      <c r="D5" s="50"/>
      <c r="E5" s="18" t="s">
        <v>1</v>
      </c>
    </row>
    <row r="6" spans="1:5" x14ac:dyDescent="0.3">
      <c r="A6" s="33"/>
      <c r="B6" s="51"/>
      <c r="C6" s="17"/>
      <c r="D6" s="50"/>
    </row>
    <row r="7" spans="1:5" x14ac:dyDescent="0.3">
      <c r="A7" s="54" t="s">
        <v>208</v>
      </c>
      <c r="B7" s="51"/>
      <c r="C7" s="17">
        <v>-1333527</v>
      </c>
      <c r="D7" s="50"/>
      <c r="E7" s="89">
        <v>2398898</v>
      </c>
    </row>
    <row r="8" spans="1:5" x14ac:dyDescent="0.3">
      <c r="A8" s="33"/>
      <c r="B8" s="51"/>
      <c r="C8" s="17"/>
      <c r="D8" s="50"/>
      <c r="E8" s="89"/>
    </row>
    <row r="9" spans="1:5" ht="15" thickBot="1" x14ac:dyDescent="0.35">
      <c r="A9" s="3" t="s">
        <v>75</v>
      </c>
      <c r="B9" s="51"/>
      <c r="C9" s="19">
        <v>-87095</v>
      </c>
      <c r="D9" s="50"/>
      <c r="E9" s="90">
        <v>-908</v>
      </c>
    </row>
    <row r="10" spans="1:5" x14ac:dyDescent="0.3">
      <c r="A10" s="33"/>
      <c r="B10" s="51"/>
      <c r="C10" s="17"/>
      <c r="D10" s="50"/>
      <c r="E10" s="89"/>
    </row>
    <row r="11" spans="1:5" x14ac:dyDescent="0.3">
      <c r="A11" s="54" t="s">
        <v>209</v>
      </c>
      <c r="B11" s="51"/>
      <c r="C11" s="17">
        <f>SUM(C7:C9)</f>
        <v>-1420622</v>
      </c>
      <c r="D11" s="50"/>
      <c r="E11" s="89">
        <f>SUM(E7:E9)</f>
        <v>2397990</v>
      </c>
    </row>
    <row r="12" spans="1:5" x14ac:dyDescent="0.3">
      <c r="A12" s="54"/>
      <c r="B12" s="51"/>
      <c r="C12" s="17"/>
      <c r="D12" s="50"/>
      <c r="E12" s="89"/>
    </row>
    <row r="13" spans="1:5" x14ac:dyDescent="0.3">
      <c r="A13" s="54" t="s">
        <v>76</v>
      </c>
      <c r="B13" s="51"/>
      <c r="C13" s="17">
        <v>-88053</v>
      </c>
      <c r="D13" s="50"/>
      <c r="E13" s="89">
        <v>-99892</v>
      </c>
    </row>
    <row r="14" spans="1:5" x14ac:dyDescent="0.3">
      <c r="A14" s="54"/>
      <c r="B14" s="51"/>
      <c r="C14" s="17"/>
      <c r="D14" s="50"/>
      <c r="E14" s="89"/>
    </row>
    <row r="15" spans="1:5" ht="15" thickBot="1" x14ac:dyDescent="0.35">
      <c r="A15" s="54" t="s">
        <v>210</v>
      </c>
      <c r="B15" s="51"/>
      <c r="C15" s="19">
        <v>-97414</v>
      </c>
      <c r="D15" s="50"/>
      <c r="E15" s="90">
        <v>-850231</v>
      </c>
    </row>
    <row r="16" spans="1:5" x14ac:dyDescent="0.3">
      <c r="A16" s="33"/>
      <c r="B16" s="51"/>
      <c r="C16" s="17"/>
      <c r="D16" s="50"/>
      <c r="E16" s="89"/>
    </row>
    <row r="17" spans="1:5" x14ac:dyDescent="0.3">
      <c r="A17" s="3"/>
      <c r="B17" s="51"/>
      <c r="C17" s="17"/>
      <c r="D17" s="50"/>
      <c r="E17" s="89"/>
    </row>
    <row r="18" spans="1:5" x14ac:dyDescent="0.3">
      <c r="A18" s="54" t="s">
        <v>211</v>
      </c>
      <c r="B18" s="51"/>
      <c r="C18" s="17">
        <f>SUM(C11:C15)</f>
        <v>-1606089</v>
      </c>
      <c r="D18" s="53"/>
      <c r="E18" s="89">
        <f>SUM(E11:E15)</f>
        <v>1447867</v>
      </c>
    </row>
    <row r="19" spans="1:5" ht="15" thickBot="1" x14ac:dyDescent="0.35">
      <c r="A19" s="54" t="s">
        <v>77</v>
      </c>
      <c r="B19" s="51"/>
      <c r="C19" s="19">
        <v>11690643</v>
      </c>
      <c r="D19" s="53"/>
      <c r="E19" s="90">
        <v>5563213</v>
      </c>
    </row>
    <row r="20" spans="1:5" x14ac:dyDescent="0.3">
      <c r="A20" s="54"/>
      <c r="B20" s="51"/>
      <c r="C20" s="17"/>
      <c r="D20" s="53"/>
      <c r="E20" s="89"/>
    </row>
    <row r="21" spans="1:5" ht="15" thickBot="1" x14ac:dyDescent="0.35">
      <c r="A21" s="54" t="s">
        <v>78</v>
      </c>
      <c r="B21" s="51"/>
      <c r="C21" s="24">
        <f>SUM(C18:C19)</f>
        <v>10084554</v>
      </c>
      <c r="D21" s="53"/>
      <c r="E21" s="91">
        <f>SUM(E18:E19)</f>
        <v>7011080</v>
      </c>
    </row>
    <row r="22" spans="1:5" ht="15" thickTop="1" x14ac:dyDescent="0.3">
      <c r="A22" s="54"/>
      <c r="B22" s="51"/>
      <c r="C22" s="17"/>
      <c r="D22" s="53"/>
      <c r="E22" s="89"/>
    </row>
    <row r="23" spans="1:5" x14ac:dyDescent="0.3">
      <c r="A23" s="54" t="s">
        <v>79</v>
      </c>
      <c r="B23" s="51"/>
      <c r="C23" s="17"/>
      <c r="D23" s="53"/>
      <c r="E23" s="89"/>
    </row>
    <row r="24" spans="1:5" x14ac:dyDescent="0.3">
      <c r="A24" s="33" t="s">
        <v>80</v>
      </c>
      <c r="B24" s="49"/>
      <c r="C24" s="17">
        <v>2741911</v>
      </c>
      <c r="D24" s="53"/>
      <c r="E24" s="89">
        <v>1033112</v>
      </c>
    </row>
    <row r="25" spans="1:5" x14ac:dyDescent="0.3">
      <c r="A25" s="33" t="s">
        <v>81</v>
      </c>
      <c r="B25" s="51"/>
      <c r="C25" s="17">
        <v>1705957</v>
      </c>
      <c r="D25" s="53"/>
      <c r="E25" s="89">
        <v>382176</v>
      </c>
    </row>
    <row r="26" spans="1:5" ht="15" thickBot="1" x14ac:dyDescent="0.35">
      <c r="A26" s="33" t="s">
        <v>82</v>
      </c>
      <c r="B26" s="51"/>
      <c r="C26" s="24">
        <v>12586</v>
      </c>
      <c r="D26" s="53"/>
      <c r="E26" s="91">
        <v>1315</v>
      </c>
    </row>
    <row r="27" spans="1:5" ht="15" thickTop="1" x14ac:dyDescent="0.3">
      <c r="A27" s="33"/>
      <c r="B27" s="51"/>
      <c r="C27" s="17"/>
      <c r="D27" s="50"/>
      <c r="E27" s="89"/>
    </row>
    <row r="28" spans="1:5" x14ac:dyDescent="0.3">
      <c r="A28" s="33"/>
      <c r="B28" s="51"/>
      <c r="C28" s="17"/>
      <c r="D28" s="50"/>
      <c r="E28" s="89"/>
    </row>
    <row r="29" spans="1:5" x14ac:dyDescent="0.3">
      <c r="A29" s="33"/>
      <c r="B29" s="51"/>
      <c r="C29" s="17"/>
      <c r="D29" s="50"/>
      <c r="E29" s="89"/>
    </row>
    <row r="30" spans="1:5" x14ac:dyDescent="0.3">
      <c r="A30" s="54" t="s">
        <v>83</v>
      </c>
      <c r="B30" s="52"/>
      <c r="C30" s="17"/>
      <c r="D30" s="52"/>
      <c r="E30" s="89"/>
    </row>
    <row r="31" spans="1:5" x14ac:dyDescent="0.3">
      <c r="A31" s="33" t="s">
        <v>32</v>
      </c>
      <c r="B31" s="51"/>
      <c r="C31" s="17">
        <v>5685182</v>
      </c>
      <c r="D31" s="50"/>
      <c r="E31" s="89">
        <v>3323238</v>
      </c>
    </row>
    <row r="32" spans="1:5" x14ac:dyDescent="0.3">
      <c r="A32" s="33" t="s">
        <v>84</v>
      </c>
      <c r="B32" s="51"/>
      <c r="C32" s="17"/>
      <c r="D32" s="50"/>
      <c r="E32" s="89"/>
    </row>
    <row r="33" spans="1:5" x14ac:dyDescent="0.3">
      <c r="A33" s="33" t="s">
        <v>85</v>
      </c>
      <c r="B33" s="51"/>
      <c r="C33" s="17">
        <v>1724572</v>
      </c>
      <c r="D33" s="50"/>
      <c r="E33" s="89">
        <v>1722020</v>
      </c>
    </row>
    <row r="34" spans="1:5" x14ac:dyDescent="0.3">
      <c r="A34" s="33" t="s">
        <v>86</v>
      </c>
      <c r="B34" s="49"/>
      <c r="C34" s="17">
        <v>5514208</v>
      </c>
      <c r="D34" s="49"/>
      <c r="E34" s="89">
        <v>4542538</v>
      </c>
    </row>
    <row r="35" spans="1:5" ht="15" thickBot="1" x14ac:dyDescent="0.35">
      <c r="A35" s="33" t="s">
        <v>33</v>
      </c>
      <c r="B35" s="51"/>
      <c r="C35" s="19">
        <v>5685242</v>
      </c>
      <c r="D35" s="50"/>
      <c r="E35" s="90">
        <v>3460096</v>
      </c>
    </row>
    <row r="36" spans="1:5" ht="28.8" x14ac:dyDescent="0.3">
      <c r="A36" s="33" t="s">
        <v>87</v>
      </c>
      <c r="B36" s="51"/>
      <c r="C36" s="17">
        <f>SUM(C31:C35)</f>
        <v>18609204</v>
      </c>
      <c r="D36" s="50"/>
      <c r="E36" s="89">
        <f>SUM(E31:E35)</f>
        <v>13047892</v>
      </c>
    </row>
    <row r="37" spans="1:5" ht="15" thickBot="1" x14ac:dyDescent="0.35">
      <c r="A37" s="33" t="s">
        <v>88</v>
      </c>
      <c r="B37" s="51"/>
      <c r="C37" s="19">
        <v>-8524650</v>
      </c>
      <c r="D37" s="50"/>
      <c r="E37" s="90">
        <v>-6036812</v>
      </c>
    </row>
    <row r="38" spans="1:5" ht="29.4" thickBot="1" x14ac:dyDescent="0.35">
      <c r="A38" s="33" t="s">
        <v>89</v>
      </c>
      <c r="B38" s="51"/>
      <c r="C38" s="24">
        <f>SUM(C36:C37)</f>
        <v>10084554</v>
      </c>
      <c r="D38" s="50"/>
      <c r="E38" s="91">
        <f>SUM(E36:E37)</f>
        <v>7011080</v>
      </c>
    </row>
    <row r="39" spans="1:5" ht="15" thickTop="1" x14ac:dyDescent="0.3">
      <c r="A39" s="33"/>
      <c r="B39" s="51"/>
      <c r="C39" s="17"/>
      <c r="D39" s="50"/>
      <c r="E39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綜合全面收益表</vt:lpstr>
      <vt:lpstr>IS</vt:lpstr>
      <vt:lpstr>綜合財務狀況表</vt:lpstr>
      <vt:lpstr>BS</vt:lpstr>
      <vt:lpstr>綜合權益變動報告表</vt:lpstr>
      <vt:lpstr>SE</vt:lpstr>
      <vt:lpstr>簡明綜合現金流動表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S0139</cp:lastModifiedBy>
  <dcterms:created xsi:type="dcterms:W3CDTF">2022-09-20T07:50:22Z</dcterms:created>
  <dcterms:modified xsi:type="dcterms:W3CDTF">2023-09-18T10:46:29Z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