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FB Results\2023\4Q23\2_投影片及附件\"/>
    </mc:Choice>
  </mc:AlternateContent>
  <xr:revisionPtr revIDLastSave="0" documentId="13_ncr:1_{0EE84740-D619-4898-87CE-893C2B4048B1}" xr6:coauthVersionLast="47" xr6:coauthVersionMax="47" xr10:uidLastSave="{00000000-0000-0000-0000-000000000000}"/>
  <bookViews>
    <workbookView xWindow="0" yWindow="0" windowWidth="20490" windowHeight="10920" tabRatio="801" activeTab="5" xr2:uid="{00000000-000D-0000-FFFF-FFFF00000000}"/>
  </bookViews>
  <sheets>
    <sheet name="富邦金控" sheetId="1" r:id="rId1"/>
    <sheet name="富邦人壽" sheetId="2" r:id="rId2"/>
    <sheet name="台北富邦銀行" sheetId="3" r:id="rId3"/>
    <sheet name="富邦產險" sheetId="4" r:id="rId4"/>
    <sheet name="富邦證券" sheetId="5" r:id="rId5"/>
    <sheet name="富邦香港" sheetId="7" r:id="rId6"/>
    <sheet name="富邦華一銀行" sheetId="6" r:id="rId7"/>
  </sheets>
  <definedNames>
    <definedName name="_xlnm.Print_Area" localSheetId="2">台北富邦銀行!$A$1:$I$41</definedName>
    <definedName name="_xlnm.Print_Area" localSheetId="1">富邦人壽!$A$1:$I$44</definedName>
    <definedName name="_xlnm.Print_Area" localSheetId="0">富邦金控!$A$1:$I$29</definedName>
    <definedName name="_xlnm.Print_Area" localSheetId="5">富邦香港!$A$1:$I$37</definedName>
    <definedName name="_xlnm.Print_Area" localSheetId="3">富邦產險!$A$1:$I$31</definedName>
    <definedName name="_xlnm.Print_Area" localSheetId="6">富邦華一銀行!$A$1:$I$31</definedName>
    <definedName name="_xlnm.Print_Area" localSheetId="4">富邦證券!$A$1:$I$32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6" l="1"/>
  <c r="I19" i="6"/>
  <c r="I18" i="6"/>
  <c r="I17" i="6"/>
  <c r="I14" i="6"/>
  <c r="B14" i="6"/>
  <c r="I12" i="6"/>
  <c r="I11" i="6"/>
  <c r="I10" i="6"/>
  <c r="I7" i="6"/>
  <c r="I6" i="6"/>
  <c r="I5" i="6"/>
  <c r="H20" i="7" l="1"/>
  <c r="G20" i="7"/>
  <c r="H18" i="7"/>
  <c r="G18" i="7"/>
  <c r="H13" i="7"/>
  <c r="G13" i="7"/>
  <c r="H7" i="7"/>
  <c r="H10" i="7" s="1"/>
  <c r="H14" i="7" s="1"/>
  <c r="G7" i="7"/>
  <c r="G10" i="7" s="1"/>
  <c r="G14" i="7" s="1"/>
  <c r="I20" i="5" l="1"/>
  <c r="I19" i="5"/>
  <c r="I18" i="5"/>
  <c r="I6" i="5"/>
  <c r="I7" i="5"/>
  <c r="I8" i="5"/>
  <c r="I9" i="5"/>
  <c r="I10" i="5"/>
  <c r="I11" i="5"/>
  <c r="I12" i="5"/>
  <c r="I13" i="5"/>
  <c r="I14" i="5"/>
  <c r="I15" i="5"/>
  <c r="I5" i="5"/>
</calcChain>
</file>

<file path=xl/sharedStrings.xml><?xml version="1.0" encoding="utf-8"?>
<sst xmlns="http://schemas.openxmlformats.org/spreadsheetml/2006/main" count="268" uniqueCount="186">
  <si>
    <r>
      <rPr>
        <b/>
        <sz val="14"/>
        <rFont val="微軟正黑體"/>
        <family val="2"/>
      </rPr>
      <t>富邦金控 - 財務摘要</t>
    </r>
  </si>
  <si>
    <r>
      <rPr>
        <b/>
        <u/>
        <sz val="10"/>
        <rFont val="微軟正黑體"/>
        <family val="2"/>
      </rPr>
      <t>損益表</t>
    </r>
  </si>
  <si>
    <r>
      <rPr>
        <sz val="10"/>
        <rFont val="微軟正黑體"/>
        <family val="2"/>
      </rPr>
      <t>簽單保費收入</t>
    </r>
  </si>
  <si>
    <r>
      <rPr>
        <sz val="10"/>
        <rFont val="微軟正黑體"/>
        <family val="2"/>
      </rPr>
      <t>自留滿期保費收入</t>
    </r>
  </si>
  <si>
    <r>
      <rPr>
        <sz val="10"/>
        <rFont val="微軟正黑體"/>
        <family val="2"/>
      </rPr>
      <t>淨投資收益</t>
    </r>
  </si>
  <si>
    <r>
      <rPr>
        <sz val="10"/>
        <rFont val="微軟正黑體"/>
        <family val="2"/>
      </rPr>
      <t>其他營業收入</t>
    </r>
  </si>
  <si>
    <r>
      <rPr>
        <sz val="10"/>
        <rFont val="微軟正黑體"/>
        <family val="2"/>
      </rPr>
      <t>自留保險賠款與給付</t>
    </r>
  </si>
  <si>
    <r>
      <rPr>
        <sz val="10"/>
        <rFont val="微軟正黑體"/>
        <family val="2"/>
      </rPr>
      <t>保險負債準備淨變動</t>
    </r>
  </si>
  <si>
    <r>
      <rPr>
        <sz val="10"/>
        <rFont val="微軟正黑體"/>
        <family val="2"/>
      </rPr>
      <t>佣金及其他營業費用</t>
    </r>
  </si>
  <si>
    <r>
      <rPr>
        <sz val="10"/>
        <rFont val="微軟正黑體"/>
        <family val="2"/>
      </rPr>
      <t>營業外收入及支出</t>
    </r>
  </si>
  <si>
    <r>
      <rPr>
        <sz val="10"/>
        <rFont val="微軟正黑體"/>
        <family val="2"/>
      </rPr>
      <t>稅前淨利</t>
    </r>
  </si>
  <si>
    <r>
      <rPr>
        <sz val="10"/>
        <rFont val="微軟正黑體"/>
        <family val="2"/>
      </rPr>
      <t>稅後淨利</t>
    </r>
  </si>
  <si>
    <r>
      <rPr>
        <sz val="10"/>
        <rFont val="微軟正黑體"/>
        <family val="2"/>
      </rPr>
      <t>本期淨利歸屬於母公司業主</t>
    </r>
  </si>
  <si>
    <r>
      <rPr>
        <b/>
        <u/>
        <sz val="10"/>
        <rFont val="微軟正黑體"/>
        <family val="2"/>
      </rPr>
      <t>資產負債表</t>
    </r>
  </si>
  <si>
    <r>
      <rPr>
        <sz val="10"/>
        <rFont val="微軟正黑體"/>
        <family val="2"/>
      </rPr>
      <t>總資產</t>
    </r>
  </si>
  <si>
    <r>
      <rPr>
        <sz val="10"/>
        <rFont val="微軟正黑體"/>
        <family val="2"/>
      </rPr>
      <t>投資資產</t>
    </r>
  </si>
  <si>
    <r>
      <rPr>
        <sz val="10"/>
        <rFont val="微軟正黑體"/>
        <family val="2"/>
      </rPr>
      <t>保險負債</t>
    </r>
  </si>
  <si>
    <r>
      <rPr>
        <sz val="10"/>
        <rFont val="微軟正黑體"/>
        <family val="2"/>
      </rPr>
      <t>股東權益-歸屬母公司業主</t>
    </r>
  </si>
  <si>
    <r>
      <rPr>
        <b/>
        <u/>
        <sz val="10"/>
        <rFont val="微軟正黑體"/>
        <family val="2"/>
      </rPr>
      <t>主要財務比率</t>
    </r>
  </si>
  <si>
    <r>
      <rPr>
        <sz val="10"/>
        <rFont val="微軟正黑體"/>
        <family val="2"/>
      </rPr>
      <t>平均資產報酬率</t>
    </r>
  </si>
  <si>
    <r>
      <rPr>
        <sz val="10"/>
        <rFont val="微軟正黑體"/>
        <family val="2"/>
      </rPr>
      <t>平均股東報酬率</t>
    </r>
  </si>
  <si>
    <r>
      <rPr>
        <sz val="10"/>
        <rFont val="微軟正黑體"/>
        <family val="2"/>
      </rPr>
      <t>總投資報酬率</t>
    </r>
  </si>
  <si>
    <r>
      <rPr>
        <sz val="10"/>
        <rFont val="微軟正黑體"/>
        <family val="2"/>
      </rPr>
      <t>淨簽單保費 / 股東權益</t>
    </r>
  </si>
  <si>
    <r>
      <rPr>
        <sz val="10"/>
        <rFont val="微軟正黑體"/>
        <family val="2"/>
      </rPr>
      <t>自留比率</t>
    </r>
  </si>
  <si>
    <r>
      <rPr>
        <sz val="10"/>
        <rFont val="微軟正黑體"/>
        <family val="2"/>
      </rPr>
      <t>資本適足率</t>
    </r>
  </si>
  <si>
    <r>
      <rPr>
        <b/>
        <sz val="14"/>
        <rFont val="微軟正黑體"/>
        <family val="2"/>
      </rPr>
      <t xml:space="preserve">富邦證劵 </t>
    </r>
    <r>
      <rPr>
        <b/>
        <sz val="14"/>
        <rFont val="Arial"/>
        <family val="2"/>
      </rPr>
      <t>-</t>
    </r>
    <r>
      <rPr>
        <b/>
        <sz val="14"/>
        <rFont val="微軟正黑體"/>
        <family val="2"/>
      </rPr>
      <t xml:space="preserve"> 財務摘要</t>
    </r>
  </si>
  <si>
    <r>
      <rPr>
        <b/>
        <i/>
        <sz val="10"/>
        <rFont val="微軟正黑體"/>
        <family val="2"/>
      </rPr>
      <t>(新台幣-百萬元)</t>
    </r>
  </si>
  <si>
    <r>
      <rPr>
        <b/>
        <sz val="16"/>
        <rFont val="微軟正黑體"/>
        <family val="2"/>
      </rPr>
      <t>富邦華一銀行 - 財務摘要</t>
    </r>
  </si>
  <si>
    <t>呆帳費用、承諾及保證責任準備提存</t>
    <phoneticPr fontId="20" type="noConversion"/>
  </si>
  <si>
    <t>YoY</t>
  </si>
  <si>
    <r>
      <rPr>
        <sz val="10"/>
        <rFont val="微軟正黑體"/>
        <family val="2"/>
      </rPr>
      <t>營業費用</t>
    </r>
  </si>
  <si>
    <r>
      <rPr>
        <sz val="10"/>
        <rFont val="微軟正黑體"/>
        <family val="2"/>
      </rPr>
      <t>淨營業外收入</t>
    </r>
  </si>
  <si>
    <r>
      <rPr>
        <sz val="10"/>
        <rFont val="微軟正黑體"/>
        <family val="2"/>
      </rPr>
      <t>本期淨利</t>
    </r>
  </si>
  <si>
    <r>
      <rPr>
        <sz val="10"/>
        <rFont val="微軟正黑體"/>
        <family val="2"/>
      </rPr>
      <t>本期淨利歸屬於母公司</t>
    </r>
  </si>
  <si>
    <r>
      <rPr>
        <sz val="10"/>
        <rFont val="微軟正黑體"/>
        <family val="2"/>
      </rPr>
      <t>歸屬母公司業主權益</t>
    </r>
  </si>
  <si>
    <r>
      <rPr>
        <sz val="10"/>
        <rFont val="微軟正黑體"/>
        <family val="2"/>
      </rPr>
      <t>初年度保費收入</t>
    </r>
  </si>
  <si>
    <r>
      <rPr>
        <sz val="10"/>
        <rFont val="微軟正黑體"/>
        <family val="2"/>
      </rPr>
      <t>自留滿期保費</t>
    </r>
  </si>
  <si>
    <r>
      <rPr>
        <sz val="10"/>
        <rFont val="微軟正黑體"/>
        <family val="2"/>
      </rPr>
      <t>總投資收益</t>
    </r>
  </si>
  <si>
    <r>
      <rPr>
        <sz val="10"/>
        <rFont val="微軟正黑體"/>
        <family val="2"/>
      </rPr>
      <t>其他投資收益</t>
    </r>
  </si>
  <si>
    <r>
      <rPr>
        <sz val="10"/>
        <rFont val="微軟正黑體"/>
        <family val="2"/>
      </rPr>
      <t>固定收益類已實現損益</t>
    </r>
  </si>
  <si>
    <r>
      <rPr>
        <sz val="10"/>
        <rFont val="微軟正黑體"/>
        <family val="2"/>
      </rPr>
      <t>股票類已實現損益</t>
    </r>
  </si>
  <si>
    <r>
      <rPr>
        <sz val="10"/>
        <rFont val="微軟正黑體"/>
        <family val="2"/>
      </rPr>
      <t>匯兌及其他</t>
    </r>
  </si>
  <si>
    <r>
      <rPr>
        <sz val="10"/>
        <rFont val="微軟正黑體"/>
        <family val="2"/>
      </rPr>
      <t>投資性不動產公允價值變動</t>
    </r>
  </si>
  <si>
    <r>
      <rPr>
        <sz val="10"/>
        <rFont val="微軟正黑體"/>
        <family val="2"/>
      </rPr>
      <t>總營業收入</t>
    </r>
  </si>
  <si>
    <r>
      <rPr>
        <sz val="10"/>
        <rFont val="微軟正黑體"/>
        <family val="2"/>
      </rPr>
      <t>淨佣金費用</t>
    </r>
  </si>
  <si>
    <r>
      <rPr>
        <sz val="10"/>
        <rFont val="微軟正黑體"/>
        <family val="2"/>
      </rPr>
      <t>保險負債淨變動</t>
    </r>
  </si>
  <si>
    <r>
      <rPr>
        <sz val="10"/>
        <rFont val="微軟正黑體"/>
        <family val="2"/>
      </rPr>
      <t>其他營業成本</t>
    </r>
  </si>
  <si>
    <r>
      <rPr>
        <sz val="10"/>
        <rFont val="微軟正黑體"/>
        <family val="2"/>
      </rPr>
      <t>營業成本與費用合計</t>
    </r>
  </si>
  <si>
    <r>
      <rPr>
        <sz val="10"/>
        <rFont val="微軟正黑體"/>
        <family val="2"/>
      </rPr>
      <t>總資產(一般帳戶)</t>
    </r>
  </si>
  <si>
    <r>
      <rPr>
        <sz val="10"/>
        <rFont val="微軟正黑體"/>
        <family val="2"/>
      </rPr>
      <t>總負債</t>
    </r>
  </si>
  <si>
    <r>
      <rPr>
        <sz val="10"/>
        <rFont val="微軟正黑體"/>
        <family val="2"/>
      </rPr>
      <t>總負債(一般帳戶)</t>
    </r>
  </si>
  <si>
    <r>
      <rPr>
        <sz val="10"/>
        <rFont val="微軟正黑體"/>
        <family val="2"/>
      </rPr>
      <t>股東權益 / 總資產(一般帳戶)</t>
    </r>
  </si>
  <si>
    <r>
      <rPr>
        <sz val="10"/>
        <rFont val="微軟正黑體"/>
        <family val="2"/>
      </rPr>
      <t>費用率</t>
    </r>
  </si>
  <si>
    <r>
      <rPr>
        <sz val="10"/>
        <rFont val="微軟正黑體"/>
        <family val="2"/>
      </rPr>
      <t>13個月繼續率</t>
    </r>
  </si>
  <si>
    <r>
      <rPr>
        <sz val="10"/>
        <rFont val="微軟正黑體"/>
        <family val="2"/>
      </rPr>
      <t>25個月繼續率</t>
    </r>
  </si>
  <si>
    <r>
      <rPr>
        <sz val="10"/>
        <rFont val="微軟正黑體"/>
        <family val="2"/>
      </rPr>
      <t>經紀手續費收入</t>
    </r>
  </si>
  <si>
    <r>
      <rPr>
        <sz val="10"/>
        <rFont val="微軟正黑體"/>
        <family val="2"/>
      </rPr>
      <t>淨利息收入</t>
    </r>
  </si>
  <si>
    <r>
      <rPr>
        <sz val="10"/>
        <rFont val="微軟正黑體"/>
        <family val="2"/>
      </rPr>
      <t>手續費收入</t>
    </r>
  </si>
  <si>
    <r>
      <rPr>
        <sz val="10"/>
        <rFont val="微軟正黑體"/>
        <family val="2"/>
      </rPr>
      <t>投資收益與淨金融商品收益</t>
    </r>
  </si>
  <si>
    <r>
      <rPr>
        <sz val="10"/>
        <rFont val="微軟正黑體"/>
        <family val="2"/>
      </rPr>
      <t>其他收入</t>
    </r>
  </si>
  <si>
    <r>
      <rPr>
        <sz val="10"/>
        <rFont val="微軟正黑體"/>
        <family val="2"/>
      </rPr>
      <t>營業收入</t>
    </r>
  </si>
  <si>
    <r>
      <rPr>
        <sz val="10"/>
        <rFont val="微軟正黑體"/>
        <family val="2"/>
      </rPr>
      <t>應收證券融資款</t>
    </r>
  </si>
  <si>
    <r>
      <rPr>
        <sz val="10"/>
        <rFont val="微軟正黑體"/>
        <family val="2"/>
      </rPr>
      <t xml:space="preserve">股東權益 </t>
    </r>
    <r>
      <rPr>
        <sz val="10"/>
        <rFont val="Arial"/>
        <family val="2"/>
      </rPr>
      <t>/</t>
    </r>
    <r>
      <rPr>
        <sz val="10"/>
        <rFont val="微軟正黑體"/>
        <family val="2"/>
      </rPr>
      <t xml:space="preserve"> 總資產</t>
    </r>
  </si>
  <si>
    <r>
      <rPr>
        <sz val="10"/>
        <rFont val="微軟正黑體"/>
        <family val="2"/>
      </rPr>
      <t xml:space="preserve">總營業費用 </t>
    </r>
    <r>
      <rPr>
        <sz val="10"/>
        <rFont val="Arial"/>
        <family val="2"/>
      </rPr>
      <t>/</t>
    </r>
    <r>
      <rPr>
        <sz val="10"/>
        <rFont val="微軟正黑體"/>
        <family val="2"/>
      </rPr>
      <t xml:space="preserve"> 總營業收入</t>
    </r>
  </si>
  <si>
    <r>
      <rPr>
        <sz val="10"/>
        <rFont val="微軟正黑體"/>
        <family val="2"/>
      </rPr>
      <t xml:space="preserve">融資餘額 </t>
    </r>
    <r>
      <rPr>
        <sz val="10"/>
        <rFont val="Arial"/>
        <family val="2"/>
      </rPr>
      <t>/</t>
    </r>
    <r>
      <rPr>
        <sz val="10"/>
        <rFont val="微軟正黑體"/>
        <family val="2"/>
      </rPr>
      <t xml:space="preserve"> 總資產</t>
    </r>
  </si>
  <si>
    <r>
      <rPr>
        <sz val="10"/>
        <rFont val="微軟正黑體"/>
        <family val="2"/>
      </rPr>
      <t xml:space="preserve">融資餘額 </t>
    </r>
    <r>
      <rPr>
        <sz val="10"/>
        <rFont val="Arial"/>
        <family val="2"/>
      </rPr>
      <t>/</t>
    </r>
    <r>
      <rPr>
        <sz val="10"/>
        <rFont val="微軟正黑體"/>
        <family val="2"/>
      </rPr>
      <t xml:space="preserve"> 股東權益</t>
    </r>
  </si>
  <si>
    <r>
      <rPr>
        <b/>
        <i/>
        <sz val="10"/>
        <rFont val="微軟正黑體"/>
        <family val="2"/>
      </rPr>
      <t>(人民幣-百萬元)</t>
    </r>
  </si>
  <si>
    <r>
      <rPr>
        <sz val="10"/>
        <rFont val="微軟正黑體"/>
        <family val="2"/>
      </rPr>
      <t>利息收入</t>
    </r>
  </si>
  <si>
    <r>
      <rPr>
        <sz val="10"/>
        <rFont val="微軟正黑體"/>
        <family val="2"/>
      </rPr>
      <t>利息支出</t>
    </r>
  </si>
  <si>
    <r>
      <rPr>
        <sz val="10"/>
        <rFont val="微軟正黑體"/>
        <family val="2"/>
      </rPr>
      <t>淨手續費收入</t>
    </r>
  </si>
  <si>
    <r>
      <rPr>
        <sz val="10"/>
        <rFont val="微軟正黑體"/>
        <family val="2"/>
      </rPr>
      <t>其他非利息淨收入</t>
    </r>
  </si>
  <si>
    <r>
      <rPr>
        <sz val="10"/>
        <rFont val="微軟正黑體"/>
        <family val="2"/>
      </rPr>
      <t>提存前淨利</t>
    </r>
  </si>
  <si>
    <r>
      <rPr>
        <sz val="10"/>
        <rFont val="微軟正黑體"/>
        <family val="2"/>
      </rPr>
      <t>各項提存</t>
    </r>
  </si>
  <si>
    <r>
      <rPr>
        <sz val="10"/>
        <rFont val="微軟正黑體"/>
        <family val="2"/>
      </rPr>
      <t>税前合計</t>
    </r>
  </si>
  <si>
    <r>
      <rPr>
        <sz val="10"/>
        <rFont val="微軟正黑體"/>
        <family val="2"/>
      </rPr>
      <t>總放款</t>
    </r>
  </si>
  <si>
    <r>
      <rPr>
        <sz val="10"/>
        <rFont val="微軟正黑體"/>
        <family val="2"/>
      </rPr>
      <t>總存款</t>
    </r>
  </si>
  <si>
    <r>
      <rPr>
        <sz val="10"/>
        <rFont val="微軟正黑體"/>
        <family val="2"/>
      </rPr>
      <t>股東權益總額</t>
    </r>
  </si>
  <si>
    <r>
      <rPr>
        <sz val="10"/>
        <rFont val="微軟正黑體"/>
        <family val="2"/>
      </rPr>
      <t>平均股東權益報酬率</t>
    </r>
  </si>
  <si>
    <r>
      <rPr>
        <sz val="10"/>
        <rFont val="微軟正黑體"/>
        <family val="2"/>
      </rPr>
      <t>股東權益 / 總資產</t>
    </r>
  </si>
  <si>
    <r>
      <rPr>
        <sz val="10"/>
        <rFont val="微軟正黑體"/>
        <family val="2"/>
      </rPr>
      <t>成本收入比率</t>
    </r>
  </si>
  <si>
    <r>
      <rPr>
        <sz val="10"/>
        <rFont val="微軟正黑體"/>
        <family val="2"/>
      </rPr>
      <t>逾期放款 / 總放款</t>
    </r>
  </si>
  <si>
    <r>
      <rPr>
        <sz val="10"/>
        <rFont val="微軟正黑體"/>
        <family val="2"/>
      </rPr>
      <t>備抵呆帳 / 逾期放款</t>
    </r>
  </si>
  <si>
    <r>
      <rPr>
        <sz val="10"/>
        <rFont val="微軟正黑體"/>
        <family val="2"/>
      </rPr>
      <t>第一類資本比率</t>
    </r>
  </si>
  <si>
    <r>
      <rPr>
        <b/>
        <sz val="14"/>
        <rFont val="微軟正黑體"/>
        <family val="2"/>
      </rPr>
      <t>富邦人壽 - 財務摘要</t>
    </r>
  </si>
  <si>
    <r>
      <rPr>
        <b/>
        <sz val="14"/>
        <rFont val="微軟正黑體"/>
        <family val="2"/>
      </rPr>
      <t>台北富邦銀行 - 財務摘要</t>
    </r>
  </si>
  <si>
    <r>
      <rPr>
        <b/>
        <sz val="14"/>
        <rFont val="微軟正黑體"/>
        <family val="2"/>
      </rPr>
      <t>富邦產險 - 財務摘要</t>
    </r>
  </si>
  <si>
    <t>利息淨收益</t>
    <phoneticPr fontId="20" type="noConversion"/>
  </si>
  <si>
    <t>保險業務淨收益</t>
    <phoneticPr fontId="20" type="noConversion"/>
  </si>
  <si>
    <t>金融資產及兌換淨損益</t>
    <phoneticPr fontId="20" type="noConversion"/>
  </si>
  <si>
    <t>其他</t>
    <phoneticPr fontId="20" type="noConversion"/>
  </si>
  <si>
    <t>淨收益</t>
    <phoneticPr fontId="20" type="noConversion"/>
  </si>
  <si>
    <t>保險負債準備淨變動</t>
    <phoneticPr fontId="20" type="noConversion"/>
  </si>
  <si>
    <t>營業費用</t>
    <phoneticPr fontId="20" type="noConversion"/>
  </si>
  <si>
    <t>稅前淨利</t>
    <phoneticPr fontId="20" type="noConversion"/>
  </si>
  <si>
    <t>本期淨利</t>
    <phoneticPr fontId="20" type="noConversion"/>
  </si>
  <si>
    <t>本期淨利歸屬於母公司</t>
    <phoneticPr fontId="20" type="noConversion"/>
  </si>
  <si>
    <t>總資產</t>
    <phoneticPr fontId="20" type="noConversion"/>
  </si>
  <si>
    <t>歸屬母公司業主權益</t>
    <phoneticPr fontId="20" type="noConversion"/>
  </si>
  <si>
    <t>流通在外普通股股數 (百萬股)</t>
    <phoneticPr fontId="20" type="noConversion"/>
  </si>
  <si>
    <r>
      <rPr>
        <sz val="10"/>
        <rFont val="微軟正黑體"/>
        <family val="2"/>
      </rPr>
      <t>雙重槓桿比率</t>
    </r>
  </si>
  <si>
    <r>
      <rPr>
        <sz val="10"/>
        <rFont val="微軟正黑體"/>
        <family val="2"/>
      </rPr>
      <t>每股現金股利</t>
    </r>
  </si>
  <si>
    <r>
      <rPr>
        <sz val="10"/>
        <rFont val="微軟正黑體"/>
        <family val="2"/>
      </rPr>
      <t>每股股票股利</t>
    </r>
  </si>
  <si>
    <t xml:space="preserve">存放比 </t>
    <phoneticPr fontId="20" type="noConversion"/>
  </si>
  <si>
    <t>1Q23</t>
    <phoneticPr fontId="20" type="noConversion"/>
  </si>
  <si>
    <t>註：資料為合併基礎</t>
  </si>
  <si>
    <t>淨利息收入</t>
  </si>
  <si>
    <t>淨手續費收入</t>
  </si>
  <si>
    <t>營業費用</t>
  </si>
  <si>
    <t>呆帳費用</t>
  </si>
  <si>
    <t>稅前淨利</t>
  </si>
  <si>
    <t>主要財務比率</t>
  </si>
  <si>
    <t>平均資產報酬率</t>
  </si>
  <si>
    <t>成本收入比率</t>
  </si>
  <si>
    <t>(新台幣-百萬元)</t>
    <phoneticPr fontId="32" type="noConversion"/>
  </si>
  <si>
    <t>YOY</t>
  </si>
  <si>
    <t>2Q23</t>
    <phoneticPr fontId="20" type="noConversion"/>
  </si>
  <si>
    <t>損益表</t>
    <phoneticPr fontId="32" type="noConversion"/>
  </si>
  <si>
    <t>利息收入</t>
    <phoneticPr fontId="32" type="noConversion"/>
  </si>
  <si>
    <t>利息費用</t>
    <phoneticPr fontId="32" type="noConversion"/>
  </si>
  <si>
    <t>其他淨收益</t>
    <phoneticPr fontId="20" type="noConversion"/>
  </si>
  <si>
    <t>提存前淨利</t>
    <phoneticPr fontId="32" type="noConversion"/>
  </si>
  <si>
    <t>本期淨利</t>
  </si>
  <si>
    <t>本期淨利歸屬於共同控制下前手權益</t>
    <phoneticPr fontId="32" type="noConversion"/>
  </si>
  <si>
    <t>資產負債表</t>
    <phoneticPr fontId="32" type="noConversion"/>
  </si>
  <si>
    <t>貼現及放款-淨額</t>
    <phoneticPr fontId="32" type="noConversion"/>
  </si>
  <si>
    <t>存款及匯款</t>
    <phoneticPr fontId="32" type="noConversion"/>
  </si>
  <si>
    <t>備抵呆帳*</t>
    <phoneticPr fontId="32" type="noConversion"/>
  </si>
  <si>
    <t>總資產</t>
    <phoneticPr fontId="32" type="noConversion"/>
  </si>
  <si>
    <t>歸屬共同控制下前手權益</t>
    <phoneticPr fontId="32" type="noConversion"/>
  </si>
  <si>
    <t>歸屬非共同控制下前手權益</t>
    <phoneticPr fontId="32" type="noConversion"/>
  </si>
  <si>
    <t>平均股東權益報酬率*</t>
    <phoneticPr fontId="20" type="noConversion"/>
  </si>
  <si>
    <t>股東權益 / 總資產</t>
    <phoneticPr fontId="32" type="noConversion"/>
  </si>
  <si>
    <t>逾期放款 / 總放款*</t>
    <phoneticPr fontId="32" type="noConversion"/>
  </si>
  <si>
    <t>備抵呆帳 / 逾期放款*</t>
    <phoneticPr fontId="20" type="noConversion"/>
  </si>
  <si>
    <t>第一類資本比率*</t>
    <phoneticPr fontId="32" type="noConversion"/>
  </si>
  <si>
    <t>資本適足率*</t>
    <phoneticPr fontId="32" type="noConversion"/>
  </si>
  <si>
    <t>第一類資本比率</t>
    <phoneticPr fontId="32" type="noConversion"/>
  </si>
  <si>
    <t>資本適足率</t>
    <phoneticPr fontId="32" type="noConversion"/>
  </si>
  <si>
    <t>YoY</t>
    <phoneticPr fontId="20" type="noConversion"/>
  </si>
  <si>
    <t>2Q23</t>
  </si>
  <si>
    <t>N.M.</t>
  </si>
  <si>
    <t>註：資料為合併基礎</t>
    <phoneticPr fontId="20" type="noConversion"/>
  </si>
  <si>
    <t>歸屬母公司業主權益及共同控制下前手權益</t>
    <phoneticPr fontId="20" type="noConversion"/>
  </si>
  <si>
    <r>
      <t>本期淨利歸屬於母公司</t>
    </r>
    <r>
      <rPr>
        <sz val="10"/>
        <rFont val="微軟正黑體"/>
        <family val="2"/>
        <charset val="136"/>
      </rPr>
      <t>及共同控制下前手權益</t>
    </r>
    <phoneticPr fontId="20" type="noConversion"/>
  </si>
  <si>
    <t>經常性投資收益</t>
    <phoneticPr fontId="20" type="noConversion"/>
  </si>
  <si>
    <t>本期淨利歸屬於母公司及共同控制下前手權益</t>
    <phoneticPr fontId="20" type="noConversion"/>
  </si>
  <si>
    <t>歸屬母公司業主權益及共同控制下前手權益</t>
    <phoneticPr fontId="32" type="noConversion"/>
  </si>
  <si>
    <t>3Q23</t>
    <phoneticPr fontId="20" type="noConversion"/>
  </si>
  <si>
    <t>4Q23</t>
    <phoneticPr fontId="20" type="noConversion"/>
  </si>
  <si>
    <r>
      <t>註</t>
    </r>
    <r>
      <rPr>
        <sz val="9"/>
        <rFont val="Arial"/>
        <family val="2"/>
      </rPr>
      <t>: (1)</t>
    </r>
    <r>
      <rPr>
        <sz val="9"/>
        <rFont val="微軟正黑體"/>
        <family val="2"/>
      </rPr>
      <t>資料為合併基礎，其中</t>
    </r>
    <r>
      <rPr>
        <sz val="9"/>
        <rFont val="Arial"/>
        <family val="2"/>
      </rPr>
      <t>*</t>
    </r>
    <r>
      <rPr>
        <sz val="9"/>
        <rFont val="微軟正黑體"/>
        <family val="2"/>
      </rPr>
      <t xml:space="preserve">註記為個體基礎
</t>
    </r>
    <r>
      <rPr>
        <sz val="9"/>
        <rFont val="Arial"/>
        <family val="2"/>
      </rPr>
      <t xml:space="preserve">      (2)</t>
    </r>
    <r>
      <rPr>
        <sz val="9"/>
        <rFont val="微軟正黑體"/>
        <family val="2"/>
        <charset val="136"/>
      </rPr>
      <t>北富銀與日盛於2Q23完成合併，上表資訊除2022及1Q23資本比率為北富銀合併前之公告資訊，餘皆已包含北富銀及日盛銀行/日盛產代</t>
    </r>
    <r>
      <rPr>
        <sz val="9"/>
        <rFont val="微軟正黑體"/>
        <family val="2"/>
      </rPr>
      <t xml:space="preserve">
</t>
    </r>
    <phoneticPr fontId="20" type="noConversion"/>
  </si>
  <si>
    <t>富邦銀行香港 - 財務摘要</t>
    <phoneticPr fontId="32" type="noConversion"/>
  </si>
  <si>
    <t>(港幣-百萬元)</t>
  </si>
  <si>
    <t>損益表</t>
  </si>
  <si>
    <t>利息收入</t>
  </si>
  <si>
    <t>利息費用</t>
  </si>
  <si>
    <t>其他營業收入</t>
  </si>
  <si>
    <t>淨營業收入</t>
  </si>
  <si>
    <t>淨營業外收入</t>
  </si>
  <si>
    <t>稅後淨利</t>
  </si>
  <si>
    <t>資產負債表</t>
  </si>
  <si>
    <t>放款總額</t>
  </si>
  <si>
    <t>存款總額</t>
  </si>
  <si>
    <t>備抵呆帳</t>
  </si>
  <si>
    <t>總資產　</t>
  </si>
  <si>
    <t>股東權益</t>
  </si>
  <si>
    <t>平均股東權益報酬率</t>
  </si>
  <si>
    <t>股東權益/總資產</t>
  </si>
  <si>
    <t>淨手續費收入/總收益</t>
  </si>
  <si>
    <t>逾放比</t>
  </si>
  <si>
    <t>備抵呆帳覆蓋率</t>
  </si>
  <si>
    <t>存放比(包含信用卡)</t>
  </si>
  <si>
    <t xml:space="preserve">第一類資本比率 </t>
  </si>
  <si>
    <t>資本適足率</t>
  </si>
  <si>
    <t>本表以當地主管機關法定報表為基準</t>
  </si>
  <si>
    <t>The table is based on the statements of the local competent authority</t>
  </si>
  <si>
    <t>2H22</t>
  </si>
  <si>
    <t>2H23</t>
    <phoneticPr fontId="20" type="noConversion"/>
  </si>
  <si>
    <t>1H23</t>
    <phoneticPr fontId="20" type="noConversion"/>
  </si>
  <si>
    <t>1H22</t>
    <phoneticPr fontId="20" type="noConversion"/>
  </si>
  <si>
    <t>2023</t>
    <phoneticPr fontId="20" type="noConversion"/>
  </si>
  <si>
    <t>2022</t>
    <phoneticPr fontId="20" type="noConversion"/>
  </si>
  <si>
    <t>N.M.</t>
    <phoneticPr fontId="20" type="noConversion"/>
  </si>
  <si>
    <t>N.M</t>
    <phoneticPr fontId="20" type="noConversion"/>
  </si>
  <si>
    <t>資本適足率</t>
    <phoneticPr fontId="20" type="noConversion"/>
  </si>
  <si>
    <t>註：(1)資料為合併基礎</t>
    <phoneticPr fontId="20" type="noConversion"/>
  </si>
  <si>
    <r>
      <rPr>
        <sz val="10"/>
        <rFont val="微軟正黑體"/>
        <family val="2"/>
        <charset val="136"/>
      </rPr>
      <t xml:space="preserve">        (2)</t>
    </r>
    <r>
      <rPr>
        <sz val="10"/>
        <rFont val="Arial"/>
        <family val="2"/>
      </rPr>
      <t>2022</t>
    </r>
    <r>
      <rPr>
        <sz val="10"/>
        <rFont val="微軟正黑體"/>
        <family val="2"/>
        <charset val="136"/>
      </rPr>
      <t>年資本適足率為富邦證券與日盛證券合併前之公告資訊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</si>
</sst>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76" formatCode="###0;###0"/>
    <numFmt numFmtId="177" formatCode="#,##0;#,##0"/>
    <numFmt numFmtId="178" formatCode="###0_);[Red]\(###0\)"/>
    <numFmt numFmtId="179" formatCode="#,##0_);[Red]\(#,##0\)"/>
    <numFmt numFmtId="180" formatCode="0.0%"/>
    <numFmt numFmtId="181" formatCode="0_ "/>
    <numFmt numFmtId="182" formatCode="@_)_%"/>
  </numFmts>
  <fonts count="50">
    <font>
      <sz val="10"/>
      <color rgb="FF000000"/>
      <name val="Times New Roman"/>
      <charset val="204"/>
    </font>
    <font>
      <b/>
      <sz val="14"/>
      <name val="�L�n������"/>
    </font>
    <font>
      <b/>
      <i/>
      <sz val="11"/>
      <name val="�L�n������"/>
    </font>
    <font>
      <b/>
      <sz val="11"/>
      <name val="�L�n������"/>
    </font>
    <font>
      <b/>
      <sz val="13"/>
      <name val="�L�n������"/>
    </font>
    <font>
      <b/>
      <sz val="15"/>
      <name val="�L�n������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�L�n������"/>
    </font>
    <font>
      <sz val="10"/>
      <name val="�L�n������"/>
    </font>
    <font>
      <sz val="10"/>
      <color rgb="FF000000"/>
      <name val="Arial"/>
      <family val="2"/>
    </font>
    <font>
      <sz val="10"/>
      <name val="Arial"/>
      <family val="2"/>
    </font>
    <font>
      <b/>
      <i/>
      <sz val="10"/>
      <name val="�L�n������"/>
    </font>
    <font>
      <b/>
      <sz val="16"/>
      <name val="�L�n������"/>
    </font>
    <font>
      <b/>
      <sz val="14"/>
      <name val="微軟正黑體"/>
      <family val="2"/>
    </font>
    <font>
      <b/>
      <u/>
      <sz val="10"/>
      <name val="微軟正黑體"/>
      <family val="2"/>
    </font>
    <font>
      <sz val="10"/>
      <name val="微軟正黑體"/>
      <family val="2"/>
    </font>
    <font>
      <b/>
      <sz val="14"/>
      <name val="Arial"/>
      <family val="2"/>
    </font>
    <font>
      <b/>
      <i/>
      <sz val="10"/>
      <name val="微軟正黑體"/>
      <family val="2"/>
    </font>
    <font>
      <b/>
      <sz val="16"/>
      <name val="微軟正黑體"/>
      <family val="2"/>
    </font>
    <font>
      <sz val="9"/>
      <name val="細明體"/>
      <family val="3"/>
      <charset val="136"/>
    </font>
    <font>
      <sz val="10"/>
      <color rgb="FF000000"/>
      <name val="Times New Roman"/>
      <family val="1"/>
    </font>
    <font>
      <sz val="12"/>
      <name val="新細明體"/>
      <family val="1"/>
      <charset val="136"/>
    </font>
    <font>
      <sz val="10"/>
      <color theme="1"/>
      <name val="Arial"/>
      <family val="2"/>
    </font>
    <font>
      <b/>
      <u/>
      <sz val="10"/>
      <name val="�L�n������"/>
    </font>
    <font>
      <sz val="14"/>
      <color rgb="FF000000"/>
      <name val="Times New Roman"/>
      <family val="1"/>
    </font>
    <font>
      <sz val="10"/>
      <color rgb="FF0000FF"/>
      <name val="Arial"/>
      <family val="2"/>
    </font>
    <font>
      <sz val="8"/>
      <name val="Palatino"/>
      <family val="1"/>
    </font>
    <font>
      <sz val="12"/>
      <name val="????"/>
      <family val="2"/>
    </font>
    <font>
      <sz val="12"/>
      <name val="Times New Roman"/>
      <family val="1"/>
    </font>
    <font>
      <sz val="18"/>
      <name val="Helvetica-Black"/>
      <family val="2"/>
    </font>
    <font>
      <sz val="8"/>
      <name val="Arial"/>
      <family val="2"/>
    </font>
    <font>
      <sz val="9"/>
      <name val="新細明體"/>
      <family val="1"/>
      <charset val="136"/>
    </font>
    <font>
      <b/>
      <u/>
      <sz val="10"/>
      <name val="Arial"/>
      <family val="2"/>
    </font>
    <font>
      <sz val="10"/>
      <name val="微軟正黑體"/>
      <family val="2"/>
      <charset val="136"/>
    </font>
    <font>
      <sz val="10"/>
      <color rgb="FF0000FF"/>
      <name val="微軟正黑體"/>
      <family val="2"/>
      <charset val="136"/>
    </font>
    <font>
      <b/>
      <i/>
      <sz val="10"/>
      <name val="微軟正黑體"/>
      <family val="2"/>
      <charset val="136"/>
    </font>
    <font>
      <b/>
      <u/>
      <sz val="10"/>
      <name val="微軟正黑體"/>
      <family val="2"/>
      <charset val="136"/>
    </font>
    <font>
      <sz val="10"/>
      <color indexed="10"/>
      <name val="Arial"/>
      <family val="2"/>
    </font>
    <font>
      <sz val="9"/>
      <name val="微軟正黑體"/>
      <family val="2"/>
    </font>
    <font>
      <sz val="9"/>
      <name val="Arial"/>
      <family val="2"/>
    </font>
    <font>
      <sz val="9"/>
      <name val="微軟正黑體"/>
      <family val="2"/>
      <charset val="136"/>
    </font>
    <font>
      <sz val="10"/>
      <color rgb="FF000000"/>
      <name val="Times New Roman"/>
      <family val="1"/>
    </font>
    <font>
      <b/>
      <sz val="14"/>
      <name val="微軟正黑體"/>
      <family val="2"/>
      <charset val="136"/>
    </font>
    <font>
      <b/>
      <i/>
      <sz val="10"/>
      <name val="Arial"/>
      <family val="2"/>
    </font>
    <font>
      <sz val="10"/>
      <name val="????"/>
      <family val="2"/>
    </font>
    <font>
      <sz val="10"/>
      <name val="???"/>
      <family val="3"/>
    </font>
    <font>
      <sz val="10"/>
      <color theme="1"/>
      <name val="微軟正黑體"/>
      <family val="2"/>
      <charset val="136"/>
    </font>
    <font>
      <sz val="10"/>
      <color rgb="FFFF0000"/>
      <name val="Arial"/>
      <family val="2"/>
    </font>
    <font>
      <sz val="10"/>
      <name val="Arial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dotted">
        <color indexed="64"/>
      </top>
      <bottom/>
      <diagonal/>
    </border>
  </borders>
  <cellStyleXfs count="22">
    <xf numFmtId="0" fontId="0" fillId="0" borderId="0"/>
    <xf numFmtId="9" fontId="21" fillId="0" borderId="0" applyFont="0" applyFill="0" applyBorder="0" applyAlignment="0" applyProtection="0">
      <alignment vertical="center"/>
    </xf>
    <xf numFmtId="0" fontId="21" fillId="0" borderId="0"/>
    <xf numFmtId="0" fontId="21" fillId="0" borderId="0"/>
    <xf numFmtId="9" fontId="21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0" borderId="0"/>
    <xf numFmtId="0" fontId="11" fillId="0" borderId="0"/>
    <xf numFmtId="0" fontId="27" fillId="0" borderId="0" applyFont="0" applyFill="0" applyBorder="0" applyAlignment="0" applyProtection="0">
      <alignment horizontal="right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30" fillId="0" borderId="0" applyProtection="0">
      <alignment horizontal="left"/>
    </xf>
    <xf numFmtId="0" fontId="22" fillId="0" borderId="0">
      <alignment vertical="center"/>
    </xf>
    <xf numFmtId="0" fontId="31" fillId="0" borderId="0">
      <alignment vertical="top"/>
    </xf>
    <xf numFmtId="0" fontId="22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>
      <alignment vertical="center"/>
    </xf>
    <xf numFmtId="43" fontId="42" fillId="0" borderId="0" applyFont="0" applyFill="0" applyBorder="0" applyAlignment="0" applyProtection="0">
      <alignment vertical="center"/>
    </xf>
  </cellStyleXfs>
  <cellXfs count="190"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2" fillId="2" borderId="1" xfId="0" applyFont="1" applyFill="1" applyBorder="1" applyAlignment="1">
      <alignment horizontal="left" vertical="top"/>
    </xf>
    <xf numFmtId="0" fontId="1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0" fillId="2" borderId="0" xfId="0" applyFill="1" applyAlignment="1">
      <alignment horizontal="left" vertical="center"/>
    </xf>
    <xf numFmtId="0" fontId="8" fillId="2" borderId="0" xfId="0" applyFont="1" applyFill="1" applyAlignment="1">
      <alignment horizontal="right" vertical="top"/>
    </xf>
    <xf numFmtId="177" fontId="10" fillId="2" borderId="0" xfId="0" applyNumberFormat="1" applyFont="1" applyFill="1" applyAlignment="1">
      <alignment horizontal="right" vertical="top"/>
    </xf>
    <xf numFmtId="0" fontId="11" fillId="2" borderId="0" xfId="0" applyFont="1" applyFill="1" applyAlignment="1">
      <alignment horizontal="right" vertical="top"/>
    </xf>
    <xf numFmtId="0" fontId="21" fillId="2" borderId="0" xfId="0" applyFont="1" applyFill="1" applyAlignment="1">
      <alignment horizontal="left" vertical="top"/>
    </xf>
    <xf numFmtId="0" fontId="6" fillId="2" borderId="1" xfId="2" applyFont="1" applyFill="1" applyBorder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176" fontId="7" fillId="2" borderId="1" xfId="2" applyNumberFormat="1" applyFont="1" applyFill="1" applyBorder="1" applyAlignment="1">
      <alignment horizontal="center" vertical="center"/>
    </xf>
    <xf numFmtId="178" fontId="11" fillId="2" borderId="0" xfId="0" applyNumberFormat="1" applyFont="1" applyFill="1" applyAlignment="1">
      <alignment horizontal="right" vertical="top"/>
    </xf>
    <xf numFmtId="10" fontId="21" fillId="2" borderId="0" xfId="1" applyNumberFormat="1" applyFill="1" applyAlignment="1">
      <alignment horizontal="left" vertical="top"/>
    </xf>
    <xf numFmtId="10" fontId="23" fillId="2" borderId="0" xfId="5" applyNumberFormat="1" applyFont="1" applyFill="1" applyBorder="1" applyAlignment="1">
      <alignment vertical="center"/>
    </xf>
    <xf numFmtId="179" fontId="11" fillId="2" borderId="0" xfId="0" applyNumberFormat="1" applyFont="1" applyFill="1" applyAlignment="1">
      <alignment horizontal="right" vertical="top"/>
    </xf>
    <xf numFmtId="10" fontId="11" fillId="2" borderId="0" xfId="0" applyNumberFormat="1" applyFont="1" applyFill="1" applyAlignment="1">
      <alignment horizontal="right" vertical="top"/>
    </xf>
    <xf numFmtId="0" fontId="25" fillId="2" borderId="0" xfId="0" applyFont="1" applyFill="1" applyAlignment="1">
      <alignment horizontal="left" vertical="top"/>
    </xf>
    <xf numFmtId="179" fontId="11" fillId="0" borderId="0" xfId="0" applyNumberFormat="1" applyFont="1" applyAlignment="1">
      <alignment horizontal="right" vertical="top"/>
    </xf>
    <xf numFmtId="0" fontId="6" fillId="2" borderId="2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top"/>
    </xf>
    <xf numFmtId="176" fontId="7" fillId="2" borderId="2" xfId="2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/>
    </xf>
    <xf numFmtId="176" fontId="7" fillId="2" borderId="0" xfId="2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vertical="top"/>
    </xf>
    <xf numFmtId="180" fontId="11" fillId="2" borderId="0" xfId="1" applyNumberFormat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left" vertical="top"/>
    </xf>
    <xf numFmtId="0" fontId="12" fillId="2" borderId="2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right" vertical="top"/>
    </xf>
    <xf numFmtId="180" fontId="8" fillId="2" borderId="3" xfId="1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horizontal="left" vertical="top"/>
    </xf>
    <xf numFmtId="9" fontId="11" fillId="2" borderId="0" xfId="0" applyNumberFormat="1" applyFont="1" applyFill="1" applyAlignment="1">
      <alignment horizontal="right" vertical="top"/>
    </xf>
    <xf numFmtId="10" fontId="11" fillId="2" borderId="4" xfId="1" applyNumberFormat="1" applyFont="1" applyFill="1" applyBorder="1" applyAlignment="1">
      <alignment horizontal="right" vertical="top"/>
    </xf>
    <xf numFmtId="0" fontId="21" fillId="2" borderId="4" xfId="0" applyFont="1" applyFill="1" applyBorder="1" applyAlignment="1">
      <alignment horizontal="right" vertical="top"/>
    </xf>
    <xf numFmtId="9" fontId="11" fillId="2" borderId="4" xfId="0" applyNumberFormat="1" applyFont="1" applyFill="1" applyBorder="1" applyAlignment="1">
      <alignment horizontal="right" vertical="top"/>
    </xf>
    <xf numFmtId="0" fontId="24" fillId="2" borderId="3" xfId="0" applyFont="1" applyFill="1" applyBorder="1" applyAlignment="1">
      <alignment horizontal="left" vertical="top"/>
    </xf>
    <xf numFmtId="0" fontId="16" fillId="2" borderId="0" xfId="0" applyFont="1" applyFill="1" applyAlignment="1">
      <alignment horizontal="left" vertical="top"/>
    </xf>
    <xf numFmtId="0" fontId="8" fillId="0" borderId="3" xfId="0" applyFont="1" applyBorder="1" applyAlignment="1">
      <alignment horizontal="right" vertical="top"/>
    </xf>
    <xf numFmtId="0" fontId="6" fillId="2" borderId="5" xfId="6" applyFont="1" applyFill="1" applyBorder="1" applyAlignment="1">
      <alignment horizontal="center" vertical="center"/>
    </xf>
    <xf numFmtId="10" fontId="11" fillId="2" borderId="0" xfId="5" applyNumberFormat="1" applyFont="1" applyFill="1" applyBorder="1" applyAlignment="1">
      <alignment vertical="center"/>
    </xf>
    <xf numFmtId="10" fontId="11" fillId="0" borderId="0" xfId="5" applyNumberFormat="1" applyFont="1" applyFill="1" applyBorder="1" applyAlignment="1">
      <alignment vertical="center"/>
    </xf>
    <xf numFmtId="179" fontId="11" fillId="2" borderId="0" xfId="8" applyNumberFormat="1" applyFont="1" applyFill="1" applyBorder="1" applyAlignment="1">
      <alignment vertical="center"/>
    </xf>
    <xf numFmtId="10" fontId="11" fillId="2" borderId="0" xfId="9" applyNumberFormat="1" applyFont="1" applyFill="1" applyBorder="1" applyAlignment="1">
      <alignment vertical="center"/>
    </xf>
    <xf numFmtId="180" fontId="11" fillId="2" borderId="0" xfId="9" applyNumberFormat="1" applyFont="1" applyFill="1" applyBorder="1" applyAlignment="1">
      <alignment horizontal="right" vertical="center"/>
    </xf>
    <xf numFmtId="180" fontId="11" fillId="2" borderId="0" xfId="9" applyNumberFormat="1" applyFont="1" applyFill="1" applyBorder="1" applyAlignment="1">
      <alignment vertical="center"/>
    </xf>
    <xf numFmtId="179" fontId="11" fillId="2" borderId="4" xfId="7" applyNumberFormat="1" applyFill="1" applyBorder="1" applyAlignment="1">
      <alignment horizontal="right" vertical="center"/>
    </xf>
    <xf numFmtId="179" fontId="11" fillId="2" borderId="4" xfId="8" applyNumberFormat="1" applyFont="1" applyFill="1" applyBorder="1" applyAlignment="1">
      <alignment vertical="center"/>
    </xf>
    <xf numFmtId="10" fontId="11" fillId="2" borderId="4" xfId="7" applyNumberFormat="1" applyFill="1" applyBorder="1" applyAlignment="1">
      <alignment vertical="center"/>
    </xf>
    <xf numFmtId="10" fontId="11" fillId="2" borderId="4" xfId="9" applyNumberFormat="1" applyFont="1" applyFill="1" applyBorder="1" applyAlignment="1">
      <alignment vertical="center"/>
    </xf>
    <xf numFmtId="10" fontId="11" fillId="2" borderId="4" xfId="9" applyNumberFormat="1" applyFont="1" applyFill="1" applyBorder="1" applyAlignment="1">
      <alignment horizontal="right" vertical="center"/>
    </xf>
    <xf numFmtId="10" fontId="11" fillId="2" borderId="4" xfId="10" applyNumberFormat="1" applyFont="1" applyFill="1" applyBorder="1" applyAlignment="1">
      <alignment vertical="center"/>
    </xf>
    <xf numFmtId="180" fontId="11" fillId="0" borderId="0" xfId="1" applyNumberFormat="1" applyFont="1" applyAlignment="1">
      <alignment horizontal="right" vertical="center"/>
    </xf>
    <xf numFmtId="180" fontId="8" fillId="0" borderId="3" xfId="1" applyNumberFormat="1" applyFont="1" applyBorder="1" applyAlignment="1">
      <alignment horizontal="right" vertical="center"/>
    </xf>
    <xf numFmtId="180" fontId="11" fillId="2" borderId="4" xfId="1" applyNumberFormat="1" applyFont="1" applyFill="1" applyBorder="1" applyAlignment="1">
      <alignment horizontal="right" vertical="center"/>
    </xf>
    <xf numFmtId="180" fontId="11" fillId="2" borderId="0" xfId="1" applyNumberFormat="1" applyFont="1" applyFill="1" applyAlignment="1">
      <alignment horizontal="right" vertical="center"/>
    </xf>
    <xf numFmtId="179" fontId="11" fillId="2" borderId="4" xfId="0" applyNumberFormat="1" applyFont="1" applyFill="1" applyBorder="1" applyAlignment="1">
      <alignment horizontal="right" vertical="top"/>
    </xf>
    <xf numFmtId="0" fontId="24" fillId="2" borderId="0" xfId="0" applyFont="1" applyFill="1" applyAlignment="1">
      <alignment horizontal="left" vertical="top"/>
    </xf>
    <xf numFmtId="0" fontId="24" fillId="2" borderId="0" xfId="0" applyFont="1" applyFill="1" applyAlignment="1">
      <alignment horizontal="right" vertical="top"/>
    </xf>
    <xf numFmtId="180" fontId="24" fillId="2" borderId="0" xfId="1" applyNumberFormat="1" applyFont="1" applyFill="1" applyBorder="1" applyAlignment="1">
      <alignment horizontal="right" vertical="center"/>
    </xf>
    <xf numFmtId="0" fontId="16" fillId="2" borderId="4" xfId="0" applyFont="1" applyFill="1" applyBorder="1" applyAlignment="1">
      <alignment horizontal="left" vertical="top"/>
    </xf>
    <xf numFmtId="176" fontId="10" fillId="2" borderId="0" xfId="0" applyNumberFormat="1" applyFont="1" applyFill="1" applyAlignment="1">
      <alignment horizontal="right" vertical="top"/>
    </xf>
    <xf numFmtId="3" fontId="11" fillId="2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10" fontId="11" fillId="0" borderId="0" xfId="5" applyNumberFormat="1" applyFont="1" applyFill="1" applyBorder="1" applyAlignment="1">
      <alignment horizontal="right" vertical="center"/>
    </xf>
    <xf numFmtId="10" fontId="11" fillId="0" borderId="0" xfId="0" applyNumberFormat="1" applyFont="1" applyAlignment="1">
      <alignment vertical="center"/>
    </xf>
    <xf numFmtId="179" fontId="11" fillId="0" borderId="4" xfId="0" applyNumberFormat="1" applyFont="1" applyBorder="1" applyAlignment="1">
      <alignment horizontal="right" vertical="top"/>
    </xf>
    <xf numFmtId="180" fontId="11" fillId="0" borderId="4" xfId="1" applyNumberFormat="1" applyFont="1" applyBorder="1" applyAlignment="1">
      <alignment horizontal="right" vertical="center"/>
    </xf>
    <xf numFmtId="10" fontId="11" fillId="0" borderId="4" xfId="1" applyNumberFormat="1" applyFont="1" applyFill="1" applyBorder="1" applyAlignment="1">
      <alignment horizontal="right" vertical="top"/>
    </xf>
    <xf numFmtId="10" fontId="11" fillId="0" borderId="4" xfId="1" applyNumberFormat="1" applyFont="1" applyBorder="1" applyAlignment="1">
      <alignment horizontal="right" vertical="top"/>
    </xf>
    <xf numFmtId="10" fontId="11" fillId="0" borderId="4" xfId="0" applyNumberFormat="1" applyFont="1" applyBorder="1" applyAlignment="1">
      <alignment horizontal="right" vertical="top"/>
    </xf>
    <xf numFmtId="180" fontId="21" fillId="0" borderId="4" xfId="1" applyNumberFormat="1" applyFont="1" applyBorder="1" applyAlignment="1">
      <alignment horizontal="right" vertical="center"/>
    </xf>
    <xf numFmtId="0" fontId="21" fillId="0" borderId="4" xfId="0" applyFont="1" applyBorder="1" applyAlignment="1">
      <alignment horizontal="right" vertical="top"/>
    </xf>
    <xf numFmtId="0" fontId="8" fillId="2" borderId="1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left" vertical="top" indent="1"/>
    </xf>
    <xf numFmtId="37" fontId="11" fillId="2" borderId="0" xfId="7" applyNumberFormat="1" applyFill="1" applyAlignment="1">
      <alignment vertical="center"/>
    </xf>
    <xf numFmtId="0" fontId="36" fillId="2" borderId="5" xfId="16" applyFont="1" applyFill="1" applyBorder="1" applyAlignment="1">
      <alignment vertical="center"/>
    </xf>
    <xf numFmtId="0" fontId="6" fillId="2" borderId="5" xfId="6" applyFont="1" applyFill="1" applyBorder="1" applyAlignment="1">
      <alignment horizontal="right" vertical="center"/>
    </xf>
    <xf numFmtId="0" fontId="6" fillId="2" borderId="0" xfId="6" applyFont="1" applyFill="1" applyAlignment="1">
      <alignment horizontal="right" vertical="center"/>
    </xf>
    <xf numFmtId="181" fontId="6" fillId="2" borderId="5" xfId="6" applyNumberFormat="1" applyFont="1" applyFill="1" applyBorder="1" applyAlignment="1">
      <alignment horizontal="right" vertical="center"/>
    </xf>
    <xf numFmtId="0" fontId="11" fillId="2" borderId="0" xfId="16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37" fillId="2" borderId="0" xfId="16" applyFont="1" applyFill="1" applyAlignment="1">
      <alignment vertical="center"/>
    </xf>
    <xf numFmtId="179" fontId="11" fillId="2" borderId="0" xfId="0" applyNumberFormat="1" applyFont="1" applyFill="1" applyAlignment="1">
      <alignment vertical="center"/>
    </xf>
    <xf numFmtId="179" fontId="23" fillId="2" borderId="0" xfId="0" applyNumberFormat="1" applyFont="1" applyFill="1" applyAlignment="1">
      <alignment vertical="center"/>
    </xf>
    <xf numFmtId="179" fontId="26" fillId="2" borderId="0" xfId="0" applyNumberFormat="1" applyFont="1" applyFill="1" applyAlignment="1">
      <alignment vertical="center"/>
    </xf>
    <xf numFmtId="180" fontId="11" fillId="2" borderId="0" xfId="5" applyNumberFormat="1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180" fontId="11" fillId="2" borderId="0" xfId="5" applyNumberFormat="1" applyFont="1" applyFill="1" applyAlignment="1">
      <alignment vertical="center"/>
    </xf>
    <xf numFmtId="0" fontId="34" fillId="0" borderId="6" xfId="16" applyFont="1" applyBorder="1" applyAlignment="1">
      <alignment vertical="center"/>
    </xf>
    <xf numFmtId="180" fontId="11" fillId="0" borderId="6" xfId="5" applyNumberFormat="1" applyFont="1" applyFill="1" applyBorder="1" applyAlignment="1">
      <alignment vertical="center"/>
    </xf>
    <xf numFmtId="0" fontId="34" fillId="0" borderId="7" xfId="16" applyFont="1" applyBorder="1" applyAlignment="1">
      <alignment vertical="center"/>
    </xf>
    <xf numFmtId="179" fontId="11" fillId="0" borderId="7" xfId="0" applyNumberFormat="1" applyFont="1" applyBorder="1" applyAlignment="1">
      <alignment vertical="center"/>
    </xf>
    <xf numFmtId="180" fontId="11" fillId="0" borderId="7" xfId="5" applyNumberFormat="1" applyFont="1" applyFill="1" applyBorder="1" applyAlignment="1">
      <alignment vertical="center"/>
    </xf>
    <xf numFmtId="0" fontId="33" fillId="0" borderId="0" xfId="16" applyFont="1" applyAlignment="1">
      <alignment vertical="center"/>
    </xf>
    <xf numFmtId="3" fontId="11" fillId="0" borderId="6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180" fontId="11" fillId="0" borderId="0" xfId="5" applyNumberFormat="1" applyFont="1" applyFill="1" applyBorder="1" applyAlignment="1">
      <alignment vertical="center"/>
    </xf>
    <xf numFmtId="0" fontId="38" fillId="2" borderId="0" xfId="7" applyFont="1" applyFill="1" applyAlignment="1">
      <alignment horizontal="right" vertical="center"/>
    </xf>
    <xf numFmtId="0" fontId="11" fillId="2" borderId="0" xfId="8" applyFont="1" applyFill="1" applyAlignment="1">
      <alignment vertical="center"/>
    </xf>
    <xf numFmtId="37" fontId="11" fillId="2" borderId="0" xfId="7" applyNumberFormat="1" applyFill="1" applyAlignment="1">
      <alignment horizontal="left" vertical="center"/>
    </xf>
    <xf numFmtId="2" fontId="11" fillId="0" borderId="4" xfId="0" applyNumberFormat="1" applyFont="1" applyBorder="1" applyAlignment="1">
      <alignment horizontal="right" vertical="top"/>
    </xf>
    <xf numFmtId="180" fontId="11" fillId="0" borderId="4" xfId="1" applyNumberFormat="1" applyFont="1" applyFill="1" applyBorder="1" applyAlignment="1">
      <alignment horizontal="right" vertical="center"/>
    </xf>
    <xf numFmtId="177" fontId="10" fillId="0" borderId="0" xfId="0" applyNumberFormat="1" applyFont="1" applyAlignment="1">
      <alignment horizontal="right" vertical="top"/>
    </xf>
    <xf numFmtId="180" fontId="11" fillId="0" borderId="0" xfId="1" applyNumberFormat="1" applyFont="1" applyFill="1" applyBorder="1" applyAlignment="1">
      <alignment horizontal="right" vertical="center"/>
    </xf>
    <xf numFmtId="180" fontId="8" fillId="0" borderId="3" xfId="1" applyNumberFormat="1" applyFont="1" applyFill="1" applyBorder="1" applyAlignment="1">
      <alignment horizontal="right" vertical="center"/>
    </xf>
    <xf numFmtId="180" fontId="21" fillId="0" borderId="4" xfId="1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top"/>
    </xf>
    <xf numFmtId="9" fontId="0" fillId="2" borderId="0" xfId="1" applyFont="1" applyFill="1" applyAlignment="1">
      <alignment horizontal="left" vertical="top"/>
    </xf>
    <xf numFmtId="0" fontId="34" fillId="0" borderId="0" xfId="16" applyFont="1" applyAlignment="1">
      <alignment vertical="center"/>
    </xf>
    <xf numFmtId="0" fontId="34" fillId="0" borderId="8" xfId="16" applyFont="1" applyBorder="1" applyAlignment="1">
      <alignment vertical="center"/>
    </xf>
    <xf numFmtId="179" fontId="11" fillId="0" borderId="8" xfId="0" applyNumberFormat="1" applyFont="1" applyBorder="1" applyAlignment="1">
      <alignment vertical="center"/>
    </xf>
    <xf numFmtId="180" fontId="11" fillId="0" borderId="8" xfId="5" applyNumberFormat="1" applyFont="1" applyFill="1" applyBorder="1" applyAlignment="1">
      <alignment vertical="center"/>
    </xf>
    <xf numFmtId="0" fontId="34" fillId="0" borderId="4" xfId="16" applyFont="1" applyBorder="1" applyAlignment="1">
      <alignment vertical="center"/>
    </xf>
    <xf numFmtId="179" fontId="11" fillId="0" borderId="4" xfId="0" applyNumberFormat="1" applyFont="1" applyBorder="1" applyAlignment="1">
      <alignment vertical="center"/>
    </xf>
    <xf numFmtId="0" fontId="34" fillId="0" borderId="4" xfId="16" applyFont="1" applyBorder="1" applyAlignment="1">
      <alignment horizontal="left" vertical="center"/>
    </xf>
    <xf numFmtId="179" fontId="23" fillId="0" borderId="4" xfId="0" applyNumberFormat="1" applyFont="1" applyBorder="1" applyAlignment="1">
      <alignment vertical="center"/>
    </xf>
    <xf numFmtId="179" fontId="26" fillId="0" borderId="4" xfId="0" applyNumberFormat="1" applyFont="1" applyBorder="1" applyAlignment="1">
      <alignment vertical="center"/>
    </xf>
    <xf numFmtId="0" fontId="34" fillId="2" borderId="4" xfId="16" applyFont="1" applyFill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0" fontId="11" fillId="0" borderId="4" xfId="16" applyFont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10" fontId="23" fillId="0" borderId="4" xfId="5" applyNumberFormat="1" applyFont="1" applyFill="1" applyBorder="1" applyAlignment="1">
      <alignment vertical="center"/>
    </xf>
    <xf numFmtId="10" fontId="11" fillId="0" borderId="4" xfId="5" applyNumberFormat="1" applyFont="1" applyFill="1" applyBorder="1" applyAlignment="1">
      <alignment vertical="center"/>
    </xf>
    <xf numFmtId="10" fontId="11" fillId="2" borderId="4" xfId="5" applyNumberFormat="1" applyFont="1" applyFill="1" applyBorder="1" applyAlignment="1">
      <alignment horizontal="right" vertical="center"/>
    </xf>
    <xf numFmtId="10" fontId="11" fillId="2" borderId="4" xfId="5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179" fontId="11" fillId="2" borderId="4" xfId="0" applyNumberFormat="1" applyFont="1" applyFill="1" applyBorder="1" applyAlignment="1">
      <alignment vertical="center"/>
    </xf>
    <xf numFmtId="180" fontId="11" fillId="2" borderId="4" xfId="5" applyNumberFormat="1" applyFont="1" applyFill="1" applyBorder="1" applyAlignment="1">
      <alignment vertical="center"/>
    </xf>
    <xf numFmtId="179" fontId="26" fillId="2" borderId="4" xfId="0" applyNumberFormat="1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vertical="center"/>
    </xf>
    <xf numFmtId="10" fontId="11" fillId="2" borderId="4" xfId="0" applyNumberFormat="1" applyFont="1" applyFill="1" applyBorder="1" applyAlignment="1">
      <alignment vertical="center"/>
    </xf>
    <xf numFmtId="179" fontId="11" fillId="2" borderId="3" xfId="0" applyNumberFormat="1" applyFont="1" applyFill="1" applyBorder="1" applyAlignment="1">
      <alignment horizontal="right" vertical="top"/>
    </xf>
    <xf numFmtId="180" fontId="11" fillId="2" borderId="3" xfId="1" applyNumberFormat="1" applyFont="1" applyFill="1" applyBorder="1" applyAlignment="1">
      <alignment horizontal="right" vertical="center"/>
    </xf>
    <xf numFmtId="10" fontId="11" fillId="2" borderId="3" xfId="0" applyNumberFormat="1" applyFont="1" applyFill="1" applyBorder="1" applyAlignment="1">
      <alignment horizontal="right" vertical="top"/>
    </xf>
    <xf numFmtId="0" fontId="21" fillId="2" borderId="3" xfId="0" applyFont="1" applyFill="1" applyBorder="1" applyAlignment="1">
      <alignment horizontal="right" vertical="top"/>
    </xf>
    <xf numFmtId="9" fontId="11" fillId="2" borderId="3" xfId="0" applyNumberFormat="1" applyFont="1" applyFill="1" applyBorder="1" applyAlignment="1">
      <alignment horizontal="right" vertical="top"/>
    </xf>
    <xf numFmtId="180" fontId="21" fillId="2" borderId="0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top"/>
    </xf>
    <xf numFmtId="9" fontId="11" fillId="0" borderId="4" xfId="0" applyNumberFormat="1" applyFont="1" applyBorder="1" applyAlignment="1">
      <alignment horizontal="right" vertical="top"/>
    </xf>
    <xf numFmtId="180" fontId="0" fillId="2" borderId="0" xfId="0" applyNumberFormat="1" applyFill="1" applyAlignment="1">
      <alignment horizontal="left" vertical="top"/>
    </xf>
    <xf numFmtId="10" fontId="0" fillId="2" borderId="0" xfId="0" applyNumberFormat="1" applyFill="1" applyAlignment="1">
      <alignment horizontal="left" vertical="top"/>
    </xf>
    <xf numFmtId="179" fontId="11" fillId="0" borderId="9" xfId="0" applyNumberFormat="1" applyFont="1" applyBorder="1" applyAlignment="1">
      <alignment vertical="center"/>
    </xf>
    <xf numFmtId="10" fontId="11" fillId="2" borderId="4" xfId="1" applyNumberFormat="1" applyFont="1" applyFill="1" applyBorder="1" applyAlignment="1">
      <alignment vertical="center"/>
    </xf>
    <xf numFmtId="0" fontId="43" fillId="2" borderId="0" xfId="14" applyFont="1" applyFill="1" applyAlignment="1">
      <alignment horizontal="left" vertical="center"/>
    </xf>
    <xf numFmtId="0" fontId="21" fillId="0" borderId="0" xfId="2" applyAlignment="1">
      <alignment horizontal="left" vertical="top"/>
    </xf>
    <xf numFmtId="0" fontId="44" fillId="2" borderId="5" xfId="11" applyFont="1" applyFill="1" applyBorder="1" applyAlignment="1">
      <alignment horizontal="left" vertical="center"/>
    </xf>
    <xf numFmtId="182" fontId="6" fillId="2" borderId="0" xfId="7" applyNumberFormat="1" applyFont="1" applyFill="1" applyAlignment="1">
      <alignment horizontal="center" vertical="center"/>
    </xf>
    <xf numFmtId="0" fontId="11" fillId="2" borderId="0" xfId="11" applyFont="1" applyFill="1" applyAlignment="1">
      <alignment vertical="center"/>
    </xf>
    <xf numFmtId="0" fontId="45" fillId="2" borderId="0" xfId="7" applyFont="1" applyFill="1" applyAlignment="1">
      <alignment vertical="center"/>
    </xf>
    <xf numFmtId="0" fontId="11" fillId="2" borderId="0" xfId="7" applyFill="1" applyAlignment="1">
      <alignment horizontal="right" vertical="center"/>
    </xf>
    <xf numFmtId="0" fontId="33" fillId="2" borderId="0" xfId="11" applyFont="1" applyFill="1" applyAlignment="1">
      <alignment vertical="center"/>
    </xf>
    <xf numFmtId="37" fontId="45" fillId="2" borderId="0" xfId="7" applyNumberFormat="1" applyFont="1" applyFill="1" applyAlignment="1">
      <alignment vertical="center"/>
    </xf>
    <xf numFmtId="0" fontId="11" fillId="2" borderId="4" xfId="11" applyFont="1" applyFill="1" applyBorder="1" applyAlignment="1">
      <alignment horizontal="left" vertical="center"/>
    </xf>
    <xf numFmtId="180" fontId="11" fillId="2" borderId="4" xfId="7" applyNumberFormat="1" applyFill="1" applyBorder="1" applyAlignment="1">
      <alignment vertical="center"/>
    </xf>
    <xf numFmtId="0" fontId="11" fillId="2" borderId="4" xfId="11" applyFont="1" applyFill="1" applyBorder="1" applyAlignment="1">
      <alignment vertical="center"/>
    </xf>
    <xf numFmtId="179" fontId="11" fillId="2" borderId="4" xfId="20" applyNumberFormat="1" applyFont="1" applyFill="1" applyBorder="1" applyAlignment="1">
      <alignment horizontal="right" vertical="center"/>
    </xf>
    <xf numFmtId="0" fontId="46" fillId="2" borderId="4" xfId="11" applyFont="1" applyFill="1" applyBorder="1" applyAlignment="1">
      <alignment vertical="center"/>
    </xf>
    <xf numFmtId="37" fontId="11" fillId="2" borderId="0" xfId="13" applyNumberFormat="1" applyFont="1" applyFill="1" applyBorder="1" applyAlignment="1">
      <alignment vertical="center"/>
    </xf>
    <xf numFmtId="37" fontId="11" fillId="2" borderId="0" xfId="7" applyNumberFormat="1" applyFill="1" applyAlignment="1">
      <alignment vertical="top"/>
    </xf>
    <xf numFmtId="37" fontId="11" fillId="2" borderId="4" xfId="7" applyNumberFormat="1" applyFill="1" applyBorder="1" applyAlignment="1">
      <alignment horizontal="right" vertical="center"/>
    </xf>
    <xf numFmtId="10" fontId="45" fillId="2" borderId="0" xfId="10" applyNumberFormat="1" applyFont="1" applyFill="1" applyAlignment="1">
      <alignment vertical="center"/>
    </xf>
    <xf numFmtId="10" fontId="45" fillId="2" borderId="0" xfId="10" applyNumberFormat="1" applyFont="1" applyFill="1" applyBorder="1" applyAlignment="1">
      <alignment vertical="center"/>
    </xf>
    <xf numFmtId="180" fontId="11" fillId="2" borderId="0" xfId="10" applyNumberFormat="1" applyFont="1" applyFill="1" applyBorder="1" applyAlignment="1">
      <alignment vertical="center"/>
    </xf>
    <xf numFmtId="0" fontId="34" fillId="2" borderId="4" xfId="11" applyFont="1" applyFill="1" applyBorder="1" applyAlignment="1">
      <alignment vertical="center"/>
    </xf>
    <xf numFmtId="10" fontId="11" fillId="2" borderId="4" xfId="12" applyNumberFormat="1" applyFont="1" applyFill="1" applyBorder="1" applyAlignment="1">
      <alignment vertical="center"/>
    </xf>
    <xf numFmtId="0" fontId="34" fillId="2" borderId="4" xfId="11" applyFont="1" applyFill="1" applyBorder="1" applyAlignment="1">
      <alignment horizontal="left" vertical="center"/>
    </xf>
    <xf numFmtId="180" fontId="11" fillId="2" borderId="4" xfId="9" applyNumberFormat="1" applyFont="1" applyFill="1" applyBorder="1" applyAlignment="1">
      <alignment vertical="center"/>
    </xf>
    <xf numFmtId="180" fontId="11" fillId="2" borderId="4" xfId="9" applyNumberFormat="1" applyFont="1" applyFill="1" applyBorder="1" applyAlignment="1">
      <alignment horizontal="right" vertical="center"/>
    </xf>
    <xf numFmtId="0" fontId="47" fillId="2" borderId="4" xfId="11" applyFont="1" applyFill="1" applyBorder="1" applyAlignment="1">
      <alignment horizontal="left" vertical="center"/>
    </xf>
    <xf numFmtId="0" fontId="47" fillId="2" borderId="4" xfId="11" applyFont="1" applyFill="1" applyBorder="1" applyAlignment="1">
      <alignment vertical="center"/>
    </xf>
    <xf numFmtId="180" fontId="48" fillId="2" borderId="0" xfId="9" applyNumberFormat="1" applyFont="1" applyFill="1" applyBorder="1" applyAlignment="1">
      <alignment vertical="center"/>
    </xf>
    <xf numFmtId="10" fontId="11" fillId="2" borderId="4" xfId="12" applyNumberFormat="1" applyFont="1" applyFill="1" applyBorder="1" applyAlignment="1">
      <alignment horizontal="right" vertical="center"/>
    </xf>
    <xf numFmtId="0" fontId="11" fillId="2" borderId="0" xfId="11" applyFont="1" applyFill="1" applyAlignment="1">
      <alignment horizontal="left" vertical="center"/>
    </xf>
    <xf numFmtId="10" fontId="11" fillId="2" borderId="0" xfId="12" applyNumberFormat="1" applyFont="1" applyFill="1" applyBorder="1" applyAlignment="1">
      <alignment horizontal="right" vertical="center"/>
    </xf>
    <xf numFmtId="0" fontId="11" fillId="2" borderId="0" xfId="11" quotePrefix="1" applyFont="1" applyFill="1" applyAlignment="1">
      <alignment horizontal="left" vertical="center"/>
    </xf>
    <xf numFmtId="10" fontId="11" fillId="2" borderId="0" xfId="12" applyNumberFormat="1" applyFont="1" applyFill="1" applyBorder="1" applyAlignment="1">
      <alignment vertical="center"/>
    </xf>
    <xf numFmtId="180" fontId="11" fillId="2" borderId="9" xfId="5" applyNumberFormat="1" applyFont="1" applyFill="1" applyBorder="1" applyAlignment="1">
      <alignment vertical="center"/>
    </xf>
    <xf numFmtId="180" fontId="45" fillId="2" borderId="3" xfId="7" applyNumberFormat="1" applyFont="1" applyFill="1" applyBorder="1" applyAlignment="1">
      <alignment vertical="center"/>
    </xf>
    <xf numFmtId="43" fontId="11" fillId="2" borderId="0" xfId="21" applyFont="1" applyFill="1" applyAlignment="1">
      <alignment horizontal="right" vertical="top"/>
    </xf>
    <xf numFmtId="0" fontId="34" fillId="2" borderId="0" xfId="0" applyFont="1" applyFill="1" applyAlignment="1">
      <alignment horizontal="left" vertical="top"/>
    </xf>
    <xf numFmtId="0" fontId="49" fillId="2" borderId="0" xfId="0" applyFont="1" applyFill="1" applyAlignment="1">
      <alignment horizontal="left" vertical="top"/>
    </xf>
    <xf numFmtId="180" fontId="0" fillId="0" borderId="0" xfId="0" applyNumberFormat="1" applyAlignment="1">
      <alignment horizontal="left" vertical="top"/>
    </xf>
    <xf numFmtId="0" fontId="35" fillId="2" borderId="0" xfId="16" applyFont="1" applyFill="1" applyAlignment="1">
      <alignment horizontal="left" vertical="center" wrapText="1"/>
    </xf>
    <xf numFmtId="0" fontId="39" fillId="2" borderId="0" xfId="0" applyFont="1" applyFill="1" applyAlignment="1">
      <alignment horizontal="left" vertical="top" wrapText="1"/>
    </xf>
  </cellXfs>
  <cellStyles count="22">
    <cellStyle name="??? 2" xfId="9" xr:uid="{00000000-0005-0000-0000-000000000000}"/>
    <cellStyle name="??_2009 4Q attachment" xfId="7" xr:uid="{00000000-0005-0000-0000-000001000000}"/>
    <cellStyle name="Heading 2" xfId="14" xr:uid="{00000000-0005-0000-0000-000002000000}"/>
    <cellStyle name="一般" xfId="0" builtinId="0"/>
    <cellStyle name="一般 10" xfId="6" xr:uid="{00000000-0005-0000-0000-000004000000}"/>
    <cellStyle name="一般 11" xfId="11" xr:uid="{00000000-0005-0000-0000-000005000000}"/>
    <cellStyle name="一般 2" xfId="2" xr:uid="{00000000-0005-0000-0000-000006000000}"/>
    <cellStyle name="一般 2 2" xfId="16" xr:uid="{00000000-0005-0000-0000-000007000000}"/>
    <cellStyle name="一般 3" xfId="15" xr:uid="{00000000-0005-0000-0000-000008000000}"/>
    <cellStyle name="一般 58" xfId="3" xr:uid="{00000000-0005-0000-0000-000009000000}"/>
    <cellStyle name="一般 6" xfId="17" xr:uid="{00000000-0005-0000-0000-00000A000000}"/>
    <cellStyle name="千分位" xfId="21" builtinId="3"/>
    <cellStyle name="千分位 2" xfId="18" xr:uid="{00000000-0005-0000-0000-00000B000000}"/>
    <cellStyle name="千分位 2 2" xfId="19" xr:uid="{00000000-0005-0000-0000-00000C000000}"/>
    <cellStyle name="千分位 3" xfId="20" xr:uid="{00000000-0005-0000-0000-00000D000000}"/>
    <cellStyle name="千分位 7" xfId="13" xr:uid="{00000000-0005-0000-0000-00000E000000}"/>
    <cellStyle name="百分比" xfId="1" builtinId="5"/>
    <cellStyle name="百分比 10" xfId="10" xr:uid="{00000000-0005-0000-0000-000010000000}"/>
    <cellStyle name="百分比 2" xfId="8" xr:uid="{00000000-0005-0000-0000-000011000000}"/>
    <cellStyle name="百分比 4" xfId="5" xr:uid="{00000000-0005-0000-0000-000012000000}"/>
    <cellStyle name="百分比 6" xfId="4" xr:uid="{00000000-0005-0000-0000-000013000000}"/>
    <cellStyle name="百分比 8" xfId="12" xr:uid="{00000000-0005-0000-0000-000014000000}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pageSetUpPr fitToPage="1"/>
  </sheetPr>
  <dimension ref="A1:L33"/>
  <sheetViews>
    <sheetView showGridLines="0" view="pageBreakPreview" topLeftCell="A17" zoomScale="130" zoomScaleNormal="100" zoomScaleSheetLayoutView="130" workbookViewId="0">
      <selection activeCell="B2" sqref="B2"/>
    </sheetView>
  </sheetViews>
  <sheetFormatPr defaultColWidth="9.33203125" defaultRowHeight="12.75"/>
  <cols>
    <col min="1" max="1" width="43.6640625" style="1" customWidth="1"/>
    <col min="2" max="5" width="14.1640625" style="1" customWidth="1"/>
    <col min="6" max="6" width="2.1640625" style="1" customWidth="1"/>
    <col min="7" max="8" width="13.83203125" style="1" bestFit="1" customWidth="1"/>
    <col min="9" max="9" width="11.83203125" style="1" bestFit="1" customWidth="1"/>
    <col min="10" max="16384" width="9.33203125" style="1"/>
  </cols>
  <sheetData>
    <row r="1" spans="1:12" ht="18.7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2" ht="13.5">
      <c r="A2" s="5" t="s">
        <v>26</v>
      </c>
      <c r="B2" s="13" t="s">
        <v>148</v>
      </c>
      <c r="C2" s="13" t="s">
        <v>147</v>
      </c>
      <c r="D2" s="13" t="s">
        <v>115</v>
      </c>
      <c r="E2" s="13" t="s">
        <v>103</v>
      </c>
      <c r="F2" s="14"/>
      <c r="G2" s="15">
        <v>2023</v>
      </c>
      <c r="H2" s="15">
        <v>2022</v>
      </c>
      <c r="I2" s="13" t="s">
        <v>29</v>
      </c>
    </row>
    <row r="3" spans="1:12" ht="14.25">
      <c r="A3" s="26"/>
      <c r="B3" s="14"/>
      <c r="C3" s="14"/>
      <c r="D3" s="14"/>
      <c r="E3" s="14"/>
      <c r="F3" s="14"/>
      <c r="G3" s="27"/>
      <c r="H3" s="14"/>
      <c r="I3" s="14"/>
    </row>
    <row r="4" spans="1:12" ht="15">
      <c r="A4" s="33" t="s">
        <v>1</v>
      </c>
      <c r="B4" s="24"/>
      <c r="C4" s="24"/>
      <c r="D4" s="24"/>
      <c r="E4" s="24"/>
      <c r="F4" s="7"/>
      <c r="G4" s="24"/>
      <c r="H4" s="24"/>
      <c r="I4" s="24"/>
    </row>
    <row r="5" spans="1:12" ht="13.5">
      <c r="A5" s="65" t="s">
        <v>86</v>
      </c>
      <c r="B5" s="71">
        <v>43081</v>
      </c>
      <c r="C5" s="71">
        <v>44337</v>
      </c>
      <c r="D5" s="71">
        <v>41733</v>
      </c>
      <c r="E5" s="71">
        <v>39865</v>
      </c>
      <c r="F5" s="16"/>
      <c r="G5" s="71">
        <v>169017</v>
      </c>
      <c r="H5" s="71">
        <v>165212</v>
      </c>
      <c r="I5" s="72">
        <v>2.3033232483277131E-2</v>
      </c>
      <c r="J5" s="113"/>
      <c r="K5" s="145"/>
      <c r="L5" s="146"/>
    </row>
    <row r="6" spans="1:12" ht="13.5">
      <c r="A6" s="65" t="s">
        <v>87</v>
      </c>
      <c r="B6" s="71">
        <v>-10098</v>
      </c>
      <c r="C6" s="71">
        <v>-19941</v>
      </c>
      <c r="D6" s="71">
        <v>-6528</v>
      </c>
      <c r="E6" s="71">
        <v>-23945</v>
      </c>
      <c r="F6" s="16"/>
      <c r="G6" s="71">
        <v>-60512</v>
      </c>
      <c r="H6" s="71">
        <v>-49521</v>
      </c>
      <c r="I6" s="72" t="s">
        <v>140</v>
      </c>
      <c r="J6" s="113"/>
      <c r="K6" s="145"/>
      <c r="L6" s="146"/>
    </row>
    <row r="7" spans="1:12" ht="13.5">
      <c r="A7" s="65" t="s">
        <v>88</v>
      </c>
      <c r="B7" s="71">
        <v>-16383</v>
      </c>
      <c r="C7" s="71">
        <v>33361</v>
      </c>
      <c r="D7" s="71">
        <v>29830</v>
      </c>
      <c r="E7" s="71">
        <v>13818</v>
      </c>
      <c r="F7" s="16"/>
      <c r="G7" s="71">
        <v>60626</v>
      </c>
      <c r="H7" s="71">
        <v>137399</v>
      </c>
      <c r="I7" s="72">
        <v>-0.55876049061901212</v>
      </c>
      <c r="J7" s="113"/>
      <c r="K7" s="145"/>
      <c r="L7" s="146"/>
    </row>
    <row r="8" spans="1:12" ht="13.5">
      <c r="A8" s="65" t="s">
        <v>89</v>
      </c>
      <c r="B8" s="71">
        <v>-2402</v>
      </c>
      <c r="C8" s="71">
        <v>-2317</v>
      </c>
      <c r="D8" s="71">
        <v>1086</v>
      </c>
      <c r="E8" s="71">
        <v>2300</v>
      </c>
      <c r="F8" s="16"/>
      <c r="G8" s="71">
        <v>-1332</v>
      </c>
      <c r="H8" s="71">
        <v>6369</v>
      </c>
      <c r="I8" s="72" t="s">
        <v>140</v>
      </c>
      <c r="J8" s="113"/>
      <c r="K8" s="145"/>
      <c r="L8" s="146"/>
    </row>
    <row r="9" spans="1:12" ht="13.5">
      <c r="A9" s="65" t="s">
        <v>90</v>
      </c>
      <c r="B9" s="71">
        <v>14198</v>
      </c>
      <c r="C9" s="71">
        <v>55441</v>
      </c>
      <c r="D9" s="71">
        <v>66121</v>
      </c>
      <c r="E9" s="71">
        <v>32038</v>
      </c>
      <c r="F9" s="16"/>
      <c r="G9" s="71">
        <v>167799</v>
      </c>
      <c r="H9" s="71">
        <v>259458</v>
      </c>
      <c r="I9" s="72">
        <v>-0.35327297817519415</v>
      </c>
      <c r="J9" s="113"/>
      <c r="K9" s="145"/>
      <c r="L9" s="146"/>
    </row>
    <row r="10" spans="1:12" ht="13.5">
      <c r="A10" s="65" t="s">
        <v>28</v>
      </c>
      <c r="B10" s="71">
        <v>-3503</v>
      </c>
      <c r="C10" s="71">
        <v>-2517</v>
      </c>
      <c r="D10" s="71">
        <v>-2877</v>
      </c>
      <c r="E10" s="71">
        <v>-1086</v>
      </c>
      <c r="F10" s="16"/>
      <c r="G10" s="71">
        <v>-9983</v>
      </c>
      <c r="H10" s="71">
        <v>-5768</v>
      </c>
      <c r="I10" s="72">
        <v>0.73084829593398337</v>
      </c>
      <c r="J10" s="113"/>
      <c r="K10" s="145"/>
      <c r="L10" s="146"/>
    </row>
    <row r="11" spans="1:12" ht="13.5">
      <c r="A11" s="65" t="s">
        <v>91</v>
      </c>
      <c r="B11" s="71">
        <v>8932</v>
      </c>
      <c r="C11" s="71">
        <v>607</v>
      </c>
      <c r="D11" s="71">
        <v>-11873</v>
      </c>
      <c r="E11" s="71">
        <v>1414</v>
      </c>
      <c r="F11" s="16"/>
      <c r="G11" s="71">
        <v>-921</v>
      </c>
      <c r="H11" s="71">
        <v>-122853</v>
      </c>
      <c r="I11" s="72">
        <v>-0.99250633401510557</v>
      </c>
      <c r="J11" s="113"/>
      <c r="K11" s="145"/>
      <c r="L11" s="146"/>
    </row>
    <row r="12" spans="1:12" ht="13.5">
      <c r="A12" s="65" t="s">
        <v>92</v>
      </c>
      <c r="B12" s="71">
        <v>-23925</v>
      </c>
      <c r="C12" s="71">
        <v>-21179</v>
      </c>
      <c r="D12" s="71">
        <v>-19005</v>
      </c>
      <c r="E12" s="71">
        <v>-18342</v>
      </c>
      <c r="F12" s="16"/>
      <c r="G12" s="71">
        <v>-82451</v>
      </c>
      <c r="H12" s="71">
        <v>-69891</v>
      </c>
      <c r="I12" s="72">
        <v>0.17970008961902215</v>
      </c>
      <c r="J12" s="113"/>
      <c r="K12" s="145"/>
      <c r="L12" s="146"/>
    </row>
    <row r="13" spans="1:12" ht="13.5">
      <c r="A13" s="65" t="s">
        <v>93</v>
      </c>
      <c r="B13" s="71">
        <v>-4297</v>
      </c>
      <c r="C13" s="71">
        <v>32351</v>
      </c>
      <c r="D13" s="71">
        <v>32366</v>
      </c>
      <c r="E13" s="71">
        <v>14024</v>
      </c>
      <c r="F13" s="16"/>
      <c r="G13" s="71">
        <v>74444</v>
      </c>
      <c r="H13" s="71">
        <v>60946</v>
      </c>
      <c r="I13" s="72">
        <v>0.22147908106717767</v>
      </c>
      <c r="J13" s="113"/>
      <c r="K13" s="145"/>
      <c r="L13" s="146"/>
    </row>
    <row r="14" spans="1:12" ht="13.5">
      <c r="A14" s="65" t="s">
        <v>94</v>
      </c>
      <c r="B14" s="71">
        <v>-2200</v>
      </c>
      <c r="C14" s="71">
        <v>24740</v>
      </c>
      <c r="D14" s="71">
        <v>28629</v>
      </c>
      <c r="E14" s="71">
        <v>13873</v>
      </c>
      <c r="F14" s="16"/>
      <c r="G14" s="71">
        <v>65042</v>
      </c>
      <c r="H14" s="71">
        <v>47864</v>
      </c>
      <c r="I14" s="72">
        <v>0.358884201675012</v>
      </c>
      <c r="J14" s="113"/>
      <c r="K14" s="145"/>
      <c r="L14" s="146"/>
    </row>
    <row r="15" spans="1:12" ht="13.5">
      <c r="A15" s="65" t="s">
        <v>95</v>
      </c>
      <c r="B15" s="71">
        <v>-1796</v>
      </c>
      <c r="C15" s="71">
        <v>24908</v>
      </c>
      <c r="D15" s="71">
        <v>28922</v>
      </c>
      <c r="E15" s="71">
        <v>13983</v>
      </c>
      <c r="F15" s="16"/>
      <c r="G15" s="71">
        <v>66017</v>
      </c>
      <c r="H15" s="71">
        <v>46926</v>
      </c>
      <c r="I15" s="72">
        <v>0.40683761135466556</v>
      </c>
      <c r="J15" s="113"/>
      <c r="K15" s="145"/>
      <c r="L15" s="146"/>
    </row>
    <row r="16" spans="1:12" ht="13.5">
      <c r="A16" s="42"/>
      <c r="B16" s="22"/>
      <c r="C16" s="22"/>
      <c r="D16" s="22"/>
      <c r="E16" s="22"/>
      <c r="F16" s="16"/>
      <c r="G16" s="22"/>
      <c r="H16" s="22"/>
      <c r="I16" s="57"/>
      <c r="J16" s="113"/>
      <c r="K16" s="145"/>
      <c r="L16" s="146"/>
    </row>
    <row r="17" spans="1:12" ht="13.5">
      <c r="A17" s="33" t="s">
        <v>13</v>
      </c>
      <c r="B17" s="43"/>
      <c r="C17" s="43"/>
      <c r="D17" s="43"/>
      <c r="E17" s="43"/>
      <c r="F17" s="9"/>
      <c r="G17" s="43"/>
      <c r="H17" s="43"/>
      <c r="I17" s="58"/>
      <c r="J17" s="113"/>
      <c r="K17" s="145"/>
      <c r="L17" s="146"/>
    </row>
    <row r="18" spans="1:12" ht="13.5">
      <c r="A18" s="65" t="s">
        <v>96</v>
      </c>
      <c r="B18" s="71">
        <v>11106312</v>
      </c>
      <c r="C18" s="71">
        <v>11082302</v>
      </c>
      <c r="D18" s="71">
        <v>10934873</v>
      </c>
      <c r="E18" s="71">
        <v>10629619</v>
      </c>
      <c r="F18" s="16"/>
      <c r="G18" s="71">
        <v>11106312</v>
      </c>
      <c r="H18" s="71">
        <v>10587757</v>
      </c>
      <c r="I18" s="72">
        <v>4.8976902870296497E-2</v>
      </c>
      <c r="J18" s="113"/>
      <c r="K18" s="145"/>
      <c r="L18" s="146"/>
    </row>
    <row r="19" spans="1:12" ht="13.5">
      <c r="A19" s="65" t="s">
        <v>97</v>
      </c>
      <c r="B19" s="71">
        <v>802437</v>
      </c>
      <c r="C19" s="71">
        <v>737435</v>
      </c>
      <c r="D19" s="71">
        <v>743309</v>
      </c>
      <c r="E19" s="71">
        <v>713114</v>
      </c>
      <c r="F19" s="16"/>
      <c r="G19" s="71">
        <v>802437</v>
      </c>
      <c r="H19" s="71">
        <v>565691</v>
      </c>
      <c r="I19" s="72">
        <v>0.4185092036299542</v>
      </c>
      <c r="J19" s="113"/>
      <c r="K19" s="145"/>
      <c r="L19" s="146"/>
    </row>
    <row r="20" spans="1:12" ht="13.5">
      <c r="A20" s="65" t="s">
        <v>98</v>
      </c>
      <c r="B20" s="71">
        <v>13015</v>
      </c>
      <c r="C20" s="71">
        <v>13015</v>
      </c>
      <c r="D20" s="71">
        <v>12395</v>
      </c>
      <c r="E20" s="71">
        <v>12395</v>
      </c>
      <c r="F20" s="16"/>
      <c r="G20" s="71">
        <v>13015</v>
      </c>
      <c r="H20" s="71">
        <v>12395</v>
      </c>
      <c r="I20" s="72">
        <v>4.9999997579710735E-2</v>
      </c>
      <c r="J20" s="113"/>
      <c r="K20" s="145"/>
      <c r="L20" s="146"/>
    </row>
    <row r="21" spans="1:12" ht="13.5">
      <c r="A21" s="42"/>
      <c r="B21" s="22"/>
      <c r="C21" s="22"/>
      <c r="D21" s="22"/>
      <c r="E21" s="22"/>
      <c r="F21" s="16"/>
      <c r="G21" s="22"/>
      <c r="H21" s="22"/>
      <c r="I21" s="57"/>
      <c r="J21" s="113"/>
      <c r="K21" s="145"/>
      <c r="L21" s="146"/>
    </row>
    <row r="22" spans="1:12" ht="13.5">
      <c r="A22" s="33" t="s">
        <v>18</v>
      </c>
      <c r="B22" s="43"/>
      <c r="C22" s="43"/>
      <c r="D22" s="43"/>
      <c r="E22" s="43"/>
      <c r="F22" s="9"/>
      <c r="G22" s="43"/>
      <c r="H22" s="43"/>
      <c r="I22" s="58"/>
      <c r="J22" s="113"/>
      <c r="K22" s="145"/>
      <c r="L22" s="146"/>
    </row>
    <row r="23" spans="1:12" ht="13.5">
      <c r="A23" s="31" t="s">
        <v>19</v>
      </c>
      <c r="B23" s="73">
        <v>-8.0000000000000004E-4</v>
      </c>
      <c r="C23" s="73">
        <v>9.1000000000000004E-3</v>
      </c>
      <c r="D23" s="73">
        <v>1.06E-2</v>
      </c>
      <c r="E23" s="74">
        <v>5.1999999999999998E-3</v>
      </c>
      <c r="F23" s="11"/>
      <c r="G23" s="75">
        <v>6.0000000000000001E-3</v>
      </c>
      <c r="H23" s="75">
        <v>4.4999999999999997E-3</v>
      </c>
      <c r="I23" s="76"/>
      <c r="J23" s="113"/>
      <c r="K23" s="145"/>
      <c r="L23" s="146"/>
    </row>
    <row r="24" spans="1:12" ht="13.5">
      <c r="A24" s="31" t="s">
        <v>77</v>
      </c>
      <c r="B24" s="73">
        <v>-1.0500000000000001E-2</v>
      </c>
      <c r="C24" s="73">
        <v>0.15290000000000001</v>
      </c>
      <c r="D24" s="73">
        <v>0.17680000000000001</v>
      </c>
      <c r="E24" s="74">
        <v>8.7499999999999994E-2</v>
      </c>
      <c r="F24" s="11"/>
      <c r="G24" s="75">
        <v>9.6500000000000002E-2</v>
      </c>
      <c r="H24" s="75">
        <v>6.1899999999999997E-2</v>
      </c>
      <c r="I24" s="76"/>
      <c r="J24" s="113"/>
      <c r="K24" s="145"/>
      <c r="L24" s="146"/>
    </row>
    <row r="25" spans="1:12" ht="13.5">
      <c r="A25" s="31" t="s">
        <v>78</v>
      </c>
      <c r="B25" s="73">
        <v>7.3499999999999996E-2</v>
      </c>
      <c r="C25" s="73">
        <v>6.7699999999999996E-2</v>
      </c>
      <c r="D25" s="73">
        <v>6.8699999999999997E-2</v>
      </c>
      <c r="E25" s="74">
        <v>6.7900000000000002E-2</v>
      </c>
      <c r="F25" s="11"/>
      <c r="G25" s="75">
        <v>7.3499999999999996E-2</v>
      </c>
      <c r="H25" s="75">
        <v>5.4199999999999998E-2</v>
      </c>
      <c r="I25" s="77"/>
      <c r="J25" s="113"/>
      <c r="K25" s="145"/>
      <c r="L25" s="146"/>
    </row>
    <row r="26" spans="1:12" ht="13.5">
      <c r="A26" s="31" t="s">
        <v>99</v>
      </c>
      <c r="B26" s="73">
        <v>1.1729000000000001</v>
      </c>
      <c r="C26" s="73">
        <v>1.1852</v>
      </c>
      <c r="D26" s="73">
        <v>1.1795</v>
      </c>
      <c r="E26" s="74">
        <v>1.1695</v>
      </c>
      <c r="F26" s="11"/>
      <c r="G26" s="75">
        <v>1.1729000000000001</v>
      </c>
      <c r="H26" s="75">
        <v>1.2172000000000001</v>
      </c>
      <c r="I26" s="77"/>
      <c r="J26" s="113"/>
      <c r="K26" s="145"/>
      <c r="L26" s="146"/>
    </row>
    <row r="27" spans="1:12" ht="13.5">
      <c r="A27" s="31" t="s">
        <v>24</v>
      </c>
      <c r="B27" s="73">
        <v>1.2890999999999999</v>
      </c>
      <c r="C27" s="73"/>
      <c r="D27" s="73">
        <v>1.2372000000000001</v>
      </c>
      <c r="E27" s="74"/>
      <c r="F27" s="11"/>
      <c r="G27" s="73">
        <v>1.2890999999999999</v>
      </c>
      <c r="H27" s="73">
        <v>1.2528999999999999</v>
      </c>
      <c r="I27" s="77"/>
      <c r="J27" s="113"/>
      <c r="K27" s="145"/>
      <c r="L27" s="146"/>
    </row>
    <row r="28" spans="1:12" ht="13.5">
      <c r="A28" s="31" t="s">
        <v>100</v>
      </c>
      <c r="B28" s="73"/>
      <c r="C28" s="73"/>
      <c r="D28" s="73"/>
      <c r="E28" s="74"/>
      <c r="F28" s="11"/>
      <c r="G28" s="106"/>
      <c r="H28" s="106">
        <v>1.5</v>
      </c>
      <c r="I28" s="77"/>
      <c r="J28" s="113"/>
      <c r="K28" s="145"/>
      <c r="L28" s="146"/>
    </row>
    <row r="29" spans="1:12" ht="13.5">
      <c r="A29" s="31" t="s">
        <v>101</v>
      </c>
      <c r="B29" s="73"/>
      <c r="C29" s="73"/>
      <c r="D29" s="73"/>
      <c r="E29" s="74"/>
      <c r="F29" s="11"/>
      <c r="G29" s="106"/>
      <c r="H29" s="106">
        <v>0.5</v>
      </c>
      <c r="I29" s="77"/>
      <c r="J29" s="113"/>
      <c r="K29" s="145"/>
      <c r="L29" s="146"/>
    </row>
    <row r="30" spans="1:12">
      <c r="J30" s="113"/>
      <c r="K30" s="145"/>
      <c r="L30" s="146"/>
    </row>
    <row r="31" spans="1:12">
      <c r="J31" s="113"/>
      <c r="K31" s="145"/>
      <c r="L31" s="146"/>
    </row>
    <row r="32" spans="1:12">
      <c r="J32" s="113"/>
      <c r="K32" s="145"/>
      <c r="L32" s="146"/>
    </row>
    <row r="33" spans="10:12">
      <c r="J33" s="113"/>
      <c r="K33" s="145"/>
      <c r="L33" s="146"/>
    </row>
  </sheetData>
  <phoneticPr fontId="2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2">
    <pageSetUpPr fitToPage="1"/>
  </sheetPr>
  <dimension ref="A1:I56"/>
  <sheetViews>
    <sheetView view="pageBreakPreview" topLeftCell="A17" zoomScaleNormal="100" zoomScaleSheetLayoutView="100" workbookViewId="0">
      <selection activeCell="J29" sqref="J29"/>
    </sheetView>
  </sheetViews>
  <sheetFormatPr defaultColWidth="9.33203125" defaultRowHeight="12.75"/>
  <cols>
    <col min="1" max="1" width="32.33203125" style="12" customWidth="1"/>
    <col min="2" max="5" width="15.83203125" style="12" customWidth="1"/>
    <col min="6" max="6" width="2.33203125" style="12" customWidth="1"/>
    <col min="7" max="9" width="15.83203125" style="12" customWidth="1"/>
    <col min="10" max="16384" width="9.33203125" style="12"/>
  </cols>
  <sheetData>
    <row r="1" spans="1:9" ht="18.75">
      <c r="A1" s="2" t="s">
        <v>83</v>
      </c>
      <c r="B1" s="9"/>
      <c r="C1" s="9"/>
      <c r="D1" s="9"/>
      <c r="E1" s="9"/>
      <c r="F1" s="9"/>
      <c r="G1" s="9"/>
      <c r="H1" s="9"/>
      <c r="I1" s="9"/>
    </row>
    <row r="2" spans="1:9" ht="13.5">
      <c r="A2" s="81" t="s">
        <v>113</v>
      </c>
      <c r="B2" s="13" t="s">
        <v>148</v>
      </c>
      <c r="C2" s="13" t="s">
        <v>147</v>
      </c>
      <c r="D2" s="13" t="s">
        <v>115</v>
      </c>
      <c r="E2" s="13" t="s">
        <v>103</v>
      </c>
      <c r="F2" s="14"/>
      <c r="G2" s="15">
        <v>2023</v>
      </c>
      <c r="H2" s="15">
        <v>2022</v>
      </c>
      <c r="I2" s="13" t="s">
        <v>29</v>
      </c>
    </row>
    <row r="3" spans="1:9">
      <c r="A3" s="32"/>
      <c r="B3" s="23"/>
      <c r="C3" s="23"/>
      <c r="D3" s="23"/>
      <c r="E3" s="23"/>
      <c r="F3" s="14"/>
      <c r="G3" s="25"/>
      <c r="H3" s="23"/>
      <c r="I3" s="23"/>
    </row>
    <row r="4" spans="1:9" ht="13.5">
      <c r="A4" s="33" t="s">
        <v>1</v>
      </c>
      <c r="B4" s="34"/>
      <c r="C4" s="34"/>
      <c r="D4" s="34"/>
      <c r="E4" s="34"/>
      <c r="F4" s="9"/>
      <c r="G4" s="34"/>
      <c r="H4" s="34"/>
      <c r="I4" s="34"/>
    </row>
    <row r="5" spans="1:9" ht="13.5">
      <c r="A5" s="31" t="s">
        <v>35</v>
      </c>
      <c r="B5" s="137">
        <v>21584</v>
      </c>
      <c r="C5" s="137">
        <v>25087</v>
      </c>
      <c r="D5" s="137">
        <v>23811</v>
      </c>
      <c r="E5" s="137">
        <v>23971</v>
      </c>
      <c r="F5" s="16"/>
      <c r="G5" s="137">
        <v>94453</v>
      </c>
      <c r="H5" s="137">
        <v>106297</v>
      </c>
      <c r="I5" s="138">
        <v>-0.11142365259602816</v>
      </c>
    </row>
    <row r="6" spans="1:9" ht="13.5">
      <c r="A6" s="31" t="s">
        <v>36</v>
      </c>
      <c r="B6" s="137">
        <v>90521.274000000005</v>
      </c>
      <c r="C6" s="137">
        <v>74598.558999999994</v>
      </c>
      <c r="D6" s="137">
        <v>82358.066999999995</v>
      </c>
      <c r="E6" s="137">
        <v>81737.366999999998</v>
      </c>
      <c r="F6" s="16"/>
      <c r="G6" s="137">
        <v>329215.26699999999</v>
      </c>
      <c r="H6" s="137">
        <v>341224.18800000002</v>
      </c>
      <c r="I6" s="138">
        <v>-3.5193639320785897E-2</v>
      </c>
    </row>
    <row r="7" spans="1:9" ht="13.5">
      <c r="A7" s="31" t="s">
        <v>37</v>
      </c>
      <c r="B7" s="137">
        <v>27766.896000000001</v>
      </c>
      <c r="C7" s="137">
        <v>59282.61</v>
      </c>
      <c r="D7" s="137">
        <v>58467.644</v>
      </c>
      <c r="E7" s="137">
        <v>41678.730000000003</v>
      </c>
      <c r="F7" s="16"/>
      <c r="G7" s="137">
        <v>187195.88</v>
      </c>
      <c r="H7" s="137">
        <v>213800.24799999999</v>
      </c>
      <c r="I7" s="138">
        <v>-0.12443562740862668</v>
      </c>
    </row>
    <row r="8" spans="1:9" ht="13.5">
      <c r="A8" s="65" t="s">
        <v>144</v>
      </c>
      <c r="B8" s="137">
        <v>39851.741259633302</v>
      </c>
      <c r="C8" s="137">
        <v>48897.499939881061</v>
      </c>
      <c r="D8" s="137">
        <v>47739.415504934688</v>
      </c>
      <c r="E8" s="137">
        <v>37893.072204271288</v>
      </c>
      <c r="F8" s="16"/>
      <c r="G8" s="137">
        <v>174381.72890872034</v>
      </c>
      <c r="H8" s="137">
        <v>163712.40972718562</v>
      </c>
      <c r="I8" s="138">
        <v>6.5171108282593426E-2</v>
      </c>
    </row>
    <row r="9" spans="1:9" ht="13.5">
      <c r="A9" s="31" t="s">
        <v>38</v>
      </c>
      <c r="B9" s="137">
        <v>-12084.844744941387</v>
      </c>
      <c r="C9" s="137">
        <v>10385.109652596346</v>
      </c>
      <c r="D9" s="137">
        <v>10728.229054517853</v>
      </c>
      <c r="E9" s="137">
        <v>3785.6574401141202</v>
      </c>
      <c r="F9" s="16"/>
      <c r="G9" s="137">
        <v>12814.151402286931</v>
      </c>
      <c r="H9" s="137">
        <v>50087.837850310621</v>
      </c>
      <c r="I9" s="138">
        <v>-0.74416640940696022</v>
      </c>
    </row>
    <row r="10" spans="1:9" ht="13.5">
      <c r="A10" s="79" t="s">
        <v>39</v>
      </c>
      <c r="B10" s="137">
        <v>-275.32578094473934</v>
      </c>
      <c r="C10" s="137">
        <v>-808.06240944455794</v>
      </c>
      <c r="D10" s="137">
        <v>-1327.0895765913756</v>
      </c>
      <c r="E10" s="137">
        <v>365.03493862663424</v>
      </c>
      <c r="F10" s="16"/>
      <c r="G10" s="137">
        <v>-2045.4428283540385</v>
      </c>
      <c r="H10" s="137">
        <v>-4193.278783586702</v>
      </c>
      <c r="I10" s="72" t="s">
        <v>140</v>
      </c>
    </row>
    <row r="11" spans="1:9" ht="13.5">
      <c r="A11" s="79" t="s">
        <v>40</v>
      </c>
      <c r="B11" s="137">
        <v>14576.271915859896</v>
      </c>
      <c r="C11" s="137">
        <v>3895.1016881256219</v>
      </c>
      <c r="D11" s="137">
        <v>11317.892090187386</v>
      </c>
      <c r="E11" s="137">
        <v>16310.960899255839</v>
      </c>
      <c r="F11" s="16"/>
      <c r="G11" s="137">
        <v>46100.226593428742</v>
      </c>
      <c r="H11" s="137">
        <v>62306.534891994364</v>
      </c>
      <c r="I11" s="138">
        <v>-0.26010607597836322</v>
      </c>
    </row>
    <row r="12" spans="1:9" ht="13.5">
      <c r="A12" s="79" t="s">
        <v>41</v>
      </c>
      <c r="B12" s="137">
        <v>-23813.128800538278</v>
      </c>
      <c r="C12" s="137">
        <v>10212.894477794091</v>
      </c>
      <c r="D12" s="137">
        <v>-312.51985127155967</v>
      </c>
      <c r="E12" s="137">
        <v>-13890.617039392782</v>
      </c>
      <c r="F12" s="16"/>
      <c r="G12" s="137">
        <v>-27803.371213408529</v>
      </c>
      <c r="H12" s="137">
        <v>-2697.8002235918534</v>
      </c>
      <c r="I12" s="72" t="s">
        <v>140</v>
      </c>
    </row>
    <row r="13" spans="1:9" ht="13.5">
      <c r="A13" s="79" t="s">
        <v>42</v>
      </c>
      <c r="B13" s="137">
        <v>-2572.6620793182701</v>
      </c>
      <c r="C13" s="137">
        <v>-2914.8241038788001</v>
      </c>
      <c r="D13" s="137">
        <v>1049.9463921934002</v>
      </c>
      <c r="E13" s="137">
        <v>1000.27864162443</v>
      </c>
      <c r="F13" s="16"/>
      <c r="G13" s="137">
        <v>-3437.2611493792401</v>
      </c>
      <c r="H13" s="137">
        <v>-5327.6180345051807</v>
      </c>
      <c r="I13" s="72" t="s">
        <v>140</v>
      </c>
    </row>
    <row r="14" spans="1:9" ht="13.5">
      <c r="A14" s="31" t="s">
        <v>5</v>
      </c>
      <c r="B14" s="137">
        <v>1006.885</v>
      </c>
      <c r="C14" s="137">
        <v>1330.817</v>
      </c>
      <c r="D14" s="137">
        <v>1169.982</v>
      </c>
      <c r="E14" s="137">
        <v>1086.299</v>
      </c>
      <c r="F14" s="16"/>
      <c r="G14" s="137">
        <v>4593.9830000000002</v>
      </c>
      <c r="H14" s="137">
        <v>5231.8379999999997</v>
      </c>
      <c r="I14" s="138">
        <v>-0.12191795693979812</v>
      </c>
    </row>
    <row r="15" spans="1:9" ht="13.5">
      <c r="A15" s="31" t="s">
        <v>43</v>
      </c>
      <c r="B15" s="137">
        <v>119295.05500000001</v>
      </c>
      <c r="C15" s="137">
        <v>135211.986</v>
      </c>
      <c r="D15" s="137">
        <v>141995.693</v>
      </c>
      <c r="E15" s="137">
        <v>124502.39600000001</v>
      </c>
      <c r="F15" s="16"/>
      <c r="G15" s="137">
        <v>521005.13</v>
      </c>
      <c r="H15" s="137">
        <v>560256.27399999998</v>
      </c>
      <c r="I15" s="138">
        <v>-7.0059267198853359E-2</v>
      </c>
    </row>
    <row r="16" spans="1:9" ht="13.5">
      <c r="A16" s="31" t="s">
        <v>6</v>
      </c>
      <c r="B16" s="137">
        <v>-104759.303</v>
      </c>
      <c r="C16" s="137">
        <v>-98861.865999999995</v>
      </c>
      <c r="D16" s="137">
        <v>-91883.442999999999</v>
      </c>
      <c r="E16" s="137">
        <v>-95442.165999999997</v>
      </c>
      <c r="F16" s="16"/>
      <c r="G16" s="137">
        <v>-390946.77799999999</v>
      </c>
      <c r="H16" s="137">
        <v>-360950.21799999999</v>
      </c>
      <c r="I16" s="138">
        <v>8.3104424112025344E-2</v>
      </c>
    </row>
    <row r="17" spans="1:9" ht="13.5">
      <c r="A17" s="31" t="s">
        <v>44</v>
      </c>
      <c r="B17" s="137">
        <v>-5844.7479999999996</v>
      </c>
      <c r="C17" s="137">
        <v>-6675.5550000000003</v>
      </c>
      <c r="D17" s="137">
        <v>-5697.5230000000001</v>
      </c>
      <c r="E17" s="137">
        <v>-5925.3879999999999</v>
      </c>
      <c r="F17" s="16"/>
      <c r="G17" s="137">
        <v>-24143.214</v>
      </c>
      <c r="H17" s="137">
        <v>-18004.683000000001</v>
      </c>
      <c r="I17" s="138">
        <v>0.34094079856890569</v>
      </c>
    </row>
    <row r="18" spans="1:9" ht="13.5">
      <c r="A18" s="31" t="s">
        <v>45</v>
      </c>
      <c r="B18" s="137">
        <v>-10313.146000000001</v>
      </c>
      <c r="C18" s="137">
        <v>-1546.1690000000001</v>
      </c>
      <c r="D18" s="137">
        <v>-16341.725</v>
      </c>
      <c r="E18" s="137">
        <v>-10820.365</v>
      </c>
      <c r="F18" s="16"/>
      <c r="G18" s="137">
        <v>-39021.404999999999</v>
      </c>
      <c r="H18" s="137">
        <v>-88258.232999999993</v>
      </c>
      <c r="I18" s="138">
        <v>-0.5578723516932409</v>
      </c>
    </row>
    <row r="19" spans="1:9" ht="13.5">
      <c r="A19" s="31" t="s">
        <v>30</v>
      </c>
      <c r="B19" s="137">
        <v>-6441.82</v>
      </c>
      <c r="C19" s="137">
        <v>-5673.9219999999996</v>
      </c>
      <c r="D19" s="137">
        <v>-4738.1279999999997</v>
      </c>
      <c r="E19" s="137">
        <v>-4282.9179999999997</v>
      </c>
      <c r="F19" s="16"/>
      <c r="G19" s="137">
        <v>-21136.788</v>
      </c>
      <c r="H19" s="137">
        <v>-18718.895</v>
      </c>
      <c r="I19" s="138">
        <v>0.12916857538866466</v>
      </c>
    </row>
    <row r="20" spans="1:9" ht="13.5">
      <c r="A20" s="31" t="s">
        <v>46</v>
      </c>
      <c r="B20" s="137">
        <v>-4155.5929999999998</v>
      </c>
      <c r="C20" s="137">
        <v>-2689.6089999999999</v>
      </c>
      <c r="D20" s="137">
        <v>-2182.0549999999998</v>
      </c>
      <c r="E20" s="137">
        <v>-1897.9469999999999</v>
      </c>
      <c r="F20" s="16"/>
      <c r="G20" s="137">
        <v>-10925.204</v>
      </c>
      <c r="H20" s="137">
        <v>-4793.4920000000002</v>
      </c>
      <c r="I20" s="138">
        <v>1.2791743472191044</v>
      </c>
    </row>
    <row r="21" spans="1:9" ht="13.5">
      <c r="A21" s="31" t="s">
        <v>47</v>
      </c>
      <c r="B21" s="137">
        <v>-131514.61000000002</v>
      </c>
      <c r="C21" s="137">
        <v>-115447.121</v>
      </c>
      <c r="D21" s="137">
        <v>-120842.874</v>
      </c>
      <c r="E21" s="137">
        <v>-118368.78400000001</v>
      </c>
      <c r="F21" s="16"/>
      <c r="G21" s="137">
        <v>-486173.38900000002</v>
      </c>
      <c r="H21" s="137">
        <v>-490725.52100000007</v>
      </c>
      <c r="I21" s="138">
        <v>-9.2763302603943165E-3</v>
      </c>
    </row>
    <row r="22" spans="1:9" ht="13.5">
      <c r="A22" s="31" t="s">
        <v>31</v>
      </c>
      <c r="B22" s="137">
        <v>237.90799999999999</v>
      </c>
      <c r="C22" s="137">
        <v>291.64100000000002</v>
      </c>
      <c r="D22" s="137">
        <v>226.68299999999999</v>
      </c>
      <c r="E22" s="137">
        <v>248.87799999999999</v>
      </c>
      <c r="F22" s="16"/>
      <c r="G22" s="137">
        <v>1005.11</v>
      </c>
      <c r="H22" s="137">
        <v>4563.5649999999996</v>
      </c>
      <c r="I22" s="138">
        <v>-0.7797533288120142</v>
      </c>
    </row>
    <row r="23" spans="1:9" ht="13.5">
      <c r="A23" s="31" t="s">
        <v>10</v>
      </c>
      <c r="B23" s="137">
        <v>-11981.647000000001</v>
      </c>
      <c r="C23" s="137">
        <v>20056.506000000001</v>
      </c>
      <c r="D23" s="137">
        <v>21379.502</v>
      </c>
      <c r="E23" s="137">
        <v>6382.49</v>
      </c>
      <c r="F23" s="16"/>
      <c r="G23" s="137">
        <v>35836.851000000002</v>
      </c>
      <c r="H23" s="137">
        <v>74094.317999999999</v>
      </c>
      <c r="I23" s="138">
        <v>-0.51633469384251574</v>
      </c>
    </row>
    <row r="24" spans="1:9" ht="13.5">
      <c r="A24" s="31" t="s">
        <v>32</v>
      </c>
      <c r="B24" s="137">
        <v>-7426.3310000000001</v>
      </c>
      <c r="C24" s="137">
        <v>16569.151000000002</v>
      </c>
      <c r="D24" s="137">
        <v>18690.920999999998</v>
      </c>
      <c r="E24" s="137">
        <v>7130.5929999999998</v>
      </c>
      <c r="F24" s="16"/>
      <c r="G24" s="137">
        <v>34964.334000000003</v>
      </c>
      <c r="H24" s="137">
        <v>65682.411999999997</v>
      </c>
      <c r="I24" s="138">
        <v>-0.46767585209873219</v>
      </c>
    </row>
    <row r="25" spans="1:9" ht="13.5">
      <c r="A25" s="31" t="s">
        <v>33</v>
      </c>
      <c r="B25" s="137">
        <v>-7040.4070000000002</v>
      </c>
      <c r="C25" s="137">
        <v>16903.805</v>
      </c>
      <c r="D25" s="137">
        <v>18979.292000000001</v>
      </c>
      <c r="E25" s="137">
        <v>7248.4170000000004</v>
      </c>
      <c r="F25" s="16"/>
      <c r="G25" s="137">
        <v>36091.107000000004</v>
      </c>
      <c r="H25" s="137">
        <v>65537.414999999994</v>
      </c>
      <c r="I25" s="138">
        <v>-0.44930530140683744</v>
      </c>
    </row>
    <row r="26" spans="1:9">
      <c r="A26" s="29"/>
      <c r="B26" s="30"/>
      <c r="C26" s="19"/>
      <c r="D26" s="19"/>
      <c r="E26" s="19"/>
      <c r="F26" s="16"/>
      <c r="G26" s="19"/>
      <c r="H26" s="19"/>
      <c r="I26" s="30"/>
    </row>
    <row r="27" spans="1:9" ht="13.5">
      <c r="A27" s="33" t="s">
        <v>13</v>
      </c>
      <c r="B27" s="35"/>
      <c r="C27" s="34"/>
      <c r="D27" s="34"/>
      <c r="E27" s="34"/>
      <c r="F27" s="9"/>
      <c r="G27" s="34"/>
      <c r="H27" s="34"/>
      <c r="I27" s="35"/>
    </row>
    <row r="28" spans="1:9" ht="13.5">
      <c r="A28" s="31" t="s">
        <v>14</v>
      </c>
      <c r="B28" s="137">
        <v>5812093.9100000001</v>
      </c>
      <c r="C28" s="137">
        <v>5841525.3229999999</v>
      </c>
      <c r="D28" s="137">
        <v>5774194.4579999996</v>
      </c>
      <c r="E28" s="137">
        <v>5668952.0789999999</v>
      </c>
      <c r="F28" s="16"/>
      <c r="G28" s="137">
        <v>5812093.9100000001</v>
      </c>
      <c r="H28" s="137">
        <v>5602830.307</v>
      </c>
      <c r="I28" s="138">
        <v>3.7349623589090886E-2</v>
      </c>
    </row>
    <row r="29" spans="1:9" ht="13.5">
      <c r="A29" s="31" t="s">
        <v>48</v>
      </c>
      <c r="B29" s="137">
        <v>5341014.8650000002</v>
      </c>
      <c r="C29" s="137">
        <v>5374849.6329999994</v>
      </c>
      <c r="D29" s="137">
        <v>5303367.9579999996</v>
      </c>
      <c r="E29" s="137">
        <v>5208473.2079999996</v>
      </c>
      <c r="F29" s="16"/>
      <c r="G29" s="137">
        <v>5341014.8650000002</v>
      </c>
      <c r="H29" s="137">
        <v>5133025.3030000003</v>
      </c>
      <c r="I29" s="138">
        <v>4.0519878575007162E-2</v>
      </c>
    </row>
    <row r="30" spans="1:9" ht="13.5">
      <c r="A30" s="31" t="s">
        <v>16</v>
      </c>
      <c r="B30" s="137">
        <v>4595801.9910000004</v>
      </c>
      <c r="C30" s="137">
        <v>4648864.6639999999</v>
      </c>
      <c r="D30" s="137">
        <v>4614247.75</v>
      </c>
      <c r="E30" s="137">
        <v>4578544.4069999997</v>
      </c>
      <c r="F30" s="16"/>
      <c r="G30" s="137">
        <v>4595801.9910000004</v>
      </c>
      <c r="H30" s="137">
        <v>4588879.3250000002</v>
      </c>
      <c r="I30" s="138">
        <v>1.5085744273739543E-3</v>
      </c>
    </row>
    <row r="31" spans="1:9" ht="13.5">
      <c r="A31" s="31" t="s">
        <v>49</v>
      </c>
      <c r="B31" s="137">
        <v>5313881.0939999996</v>
      </c>
      <c r="C31" s="137">
        <v>5404595.4879999999</v>
      </c>
      <c r="D31" s="137">
        <v>5320767.93</v>
      </c>
      <c r="E31" s="137">
        <v>5255527.1469999999</v>
      </c>
      <c r="F31" s="16"/>
      <c r="G31" s="137">
        <v>5313881.0939999996</v>
      </c>
      <c r="H31" s="137">
        <v>5327819.0520000001</v>
      </c>
      <c r="I31" s="138">
        <v>-2.6160719543897315E-3</v>
      </c>
    </row>
    <row r="32" spans="1:9" ht="13.5">
      <c r="A32" s="31" t="s">
        <v>50</v>
      </c>
      <c r="B32" s="137">
        <v>4824783.46</v>
      </c>
      <c r="C32" s="137">
        <v>4909748.0259999996</v>
      </c>
      <c r="D32" s="137">
        <v>4825899.2340000002</v>
      </c>
      <c r="E32" s="137">
        <v>4773041.5889999997</v>
      </c>
      <c r="F32" s="16"/>
      <c r="G32" s="137">
        <v>4824783.46</v>
      </c>
      <c r="H32" s="137">
        <v>4830330.0070000002</v>
      </c>
      <c r="I32" s="138">
        <v>-1.1482749609161846E-3</v>
      </c>
    </row>
    <row r="33" spans="1:9" ht="13.5">
      <c r="A33" s="31" t="s">
        <v>34</v>
      </c>
      <c r="B33" s="137">
        <v>492038.13699999999</v>
      </c>
      <c r="C33" s="137">
        <v>432161.93199999997</v>
      </c>
      <c r="D33" s="137">
        <v>448694.66700000002</v>
      </c>
      <c r="E33" s="137">
        <v>408200.489</v>
      </c>
      <c r="F33" s="16"/>
      <c r="G33" s="137">
        <v>492038.13699999999</v>
      </c>
      <c r="H33" s="137">
        <v>270917.79399999999</v>
      </c>
      <c r="I33" s="138">
        <v>0.8161898106995511</v>
      </c>
    </row>
    <row r="34" spans="1:9">
      <c r="A34" s="29"/>
      <c r="B34" s="19"/>
      <c r="C34" s="19"/>
      <c r="D34" s="19"/>
      <c r="E34" s="16"/>
      <c r="F34" s="16"/>
      <c r="G34" s="19"/>
      <c r="H34" s="19"/>
      <c r="I34" s="30"/>
    </row>
    <row r="35" spans="1:9" ht="13.5">
      <c r="A35" s="33" t="s">
        <v>18</v>
      </c>
      <c r="B35" s="34"/>
      <c r="C35" s="34"/>
      <c r="D35" s="34"/>
      <c r="E35" s="34"/>
      <c r="F35" s="9"/>
      <c r="G35" s="34"/>
      <c r="H35" s="34"/>
      <c r="I35" s="34"/>
    </row>
    <row r="36" spans="1:9" ht="13.5">
      <c r="A36" s="31" t="s">
        <v>19</v>
      </c>
      <c r="B36" s="139">
        <v>-5.0980428018818748E-3</v>
      </c>
      <c r="C36" s="139">
        <v>1.1411536755845561E-2</v>
      </c>
      <c r="D36" s="139">
        <v>1.3066980183187653E-2</v>
      </c>
      <c r="E36" s="139">
        <v>5.0608450417612598E-3</v>
      </c>
      <c r="F36" s="11"/>
      <c r="G36" s="139">
        <v>6.1260737846911637E-3</v>
      </c>
      <c r="H36" s="139">
        <v>1.1610576022490701E-2</v>
      </c>
      <c r="I36" s="140"/>
    </row>
    <row r="37" spans="1:9" ht="13.5">
      <c r="A37" s="31" t="s">
        <v>20</v>
      </c>
      <c r="B37" s="139">
        <v>-6.0942704664411887E-2</v>
      </c>
      <c r="C37" s="139">
        <v>0.15352145744367032</v>
      </c>
      <c r="D37" s="139">
        <v>0.17719136534199018</v>
      </c>
      <c r="E37" s="139">
        <v>8.5386209518379289E-2</v>
      </c>
      <c r="F37" s="11"/>
      <c r="G37" s="139">
        <v>9.4608628188251165E-2</v>
      </c>
      <c r="H37" s="139">
        <v>0.15064933123896604</v>
      </c>
      <c r="I37" s="140"/>
    </row>
    <row r="38" spans="1:9" ht="13.5">
      <c r="A38" s="31" t="s">
        <v>51</v>
      </c>
      <c r="B38" s="139">
        <v>9.3280552403030986E-2</v>
      </c>
      <c r="C38" s="139">
        <v>8.129154559364396E-2</v>
      </c>
      <c r="D38" s="139">
        <v>8.5497844311560031E-2</v>
      </c>
      <c r="E38" s="139">
        <v>7.9375455241854048E-2</v>
      </c>
      <c r="F38" s="11"/>
      <c r="G38" s="139">
        <v>9.3280552403030986E-2</v>
      </c>
      <c r="H38" s="139">
        <v>5.3576836030648334E-2</v>
      </c>
      <c r="I38" s="140"/>
    </row>
    <row r="39" spans="1:9" ht="13.5">
      <c r="A39" s="31" t="s">
        <v>52</v>
      </c>
      <c r="B39" s="139">
        <v>7.116360293382526E-2</v>
      </c>
      <c r="C39" s="139">
        <v>7.605940484721696E-2</v>
      </c>
      <c r="D39" s="139">
        <v>5.7530830586395382E-2</v>
      </c>
      <c r="E39" s="139">
        <v>5.2398531506403917E-2</v>
      </c>
      <c r="F39" s="11"/>
      <c r="G39" s="139">
        <v>6.4203547401099112E-2</v>
      </c>
      <c r="H39" s="139">
        <v>5.4858054201011093E-2</v>
      </c>
      <c r="I39" s="140"/>
    </row>
    <row r="40" spans="1:9" ht="13.5">
      <c r="A40" s="31" t="s">
        <v>53</v>
      </c>
      <c r="B40" s="139">
        <v>0.96027887208003959</v>
      </c>
      <c r="C40" s="139">
        <v>0.9620056987172515</v>
      </c>
      <c r="D40" s="139">
        <v>0.96216002215177876</v>
      </c>
      <c r="E40" s="139">
        <v>0.96111558579374112</v>
      </c>
      <c r="F40" s="11"/>
      <c r="G40" s="139">
        <v>0.96027887208003959</v>
      </c>
      <c r="H40" s="139">
        <v>0.95849829046044766</v>
      </c>
      <c r="I40" s="140"/>
    </row>
    <row r="41" spans="1:9" ht="13.5">
      <c r="A41" s="31" t="s">
        <v>54</v>
      </c>
      <c r="B41" s="139">
        <v>0.93103109416375363</v>
      </c>
      <c r="C41" s="139">
        <v>0.92503978033855516</v>
      </c>
      <c r="D41" s="139">
        <v>0.93800845430409763</v>
      </c>
      <c r="E41" s="139">
        <v>0.93669279601142086</v>
      </c>
      <c r="F41" s="11"/>
      <c r="G41" s="139">
        <v>0.93103109416375363</v>
      </c>
      <c r="H41" s="139">
        <v>0.95972567088678928</v>
      </c>
      <c r="I41" s="140"/>
    </row>
    <row r="42" spans="1:9" ht="13.5">
      <c r="A42" s="31" t="s">
        <v>24</v>
      </c>
      <c r="B42" s="141">
        <v>3.36</v>
      </c>
      <c r="C42" s="141"/>
      <c r="D42" s="141">
        <v>3.1659999999999999</v>
      </c>
      <c r="E42" s="141"/>
      <c r="F42" s="37"/>
      <c r="G42" s="141">
        <v>3.36</v>
      </c>
      <c r="H42" s="141">
        <v>3.1503000000000001</v>
      </c>
      <c r="I42" s="140"/>
    </row>
    <row r="43" spans="1:9">
      <c r="B43" s="142"/>
    </row>
    <row r="44" spans="1:9">
      <c r="A44" s="29" t="s">
        <v>104</v>
      </c>
      <c r="B44" s="142"/>
    </row>
    <row r="45" spans="1:9">
      <c r="B45" s="142"/>
    </row>
    <row r="46" spans="1:9">
      <c r="B46" s="142"/>
    </row>
    <row r="47" spans="1:9">
      <c r="B47" s="142"/>
    </row>
    <row r="48" spans="1:9">
      <c r="B48" s="142"/>
    </row>
    <row r="49" spans="2:2">
      <c r="B49" s="142"/>
    </row>
    <row r="50" spans="2:2">
      <c r="B50" s="142"/>
    </row>
    <row r="51" spans="2:2">
      <c r="B51" s="142"/>
    </row>
    <row r="52" spans="2:2">
      <c r="B52" s="142"/>
    </row>
    <row r="53" spans="2:2">
      <c r="B53" s="142"/>
    </row>
    <row r="54" spans="2:2">
      <c r="B54" s="142"/>
    </row>
    <row r="55" spans="2:2">
      <c r="B55" s="142"/>
    </row>
    <row r="56" spans="2:2">
      <c r="B56" s="142"/>
    </row>
  </sheetData>
  <phoneticPr fontId="20" type="noConversion"/>
  <pageMargins left="0.86614173228346458" right="0.70866141732283472" top="0.59055118110236227" bottom="0.51181102362204722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3">
    <pageSetUpPr fitToPage="1"/>
  </sheetPr>
  <dimension ref="A1:L43"/>
  <sheetViews>
    <sheetView showGridLines="0" view="pageBreakPreview" topLeftCell="A3" zoomScaleNormal="100" zoomScaleSheetLayoutView="100" workbookViewId="0">
      <selection activeCell="A41" sqref="A41:L41"/>
    </sheetView>
  </sheetViews>
  <sheetFormatPr defaultColWidth="9.33203125" defaultRowHeight="12.75"/>
  <cols>
    <col min="1" max="1" width="48" style="1" customWidth="1"/>
    <col min="2" max="5" width="14.6640625" style="1" customWidth="1"/>
    <col min="6" max="6" width="2.1640625" style="1" customWidth="1"/>
    <col min="7" max="8" width="11.6640625" style="1" bestFit="1" customWidth="1"/>
    <col min="9" max="9" width="9.33203125" style="1" bestFit="1" customWidth="1"/>
    <col min="10" max="16384" width="9.33203125" style="1"/>
  </cols>
  <sheetData>
    <row r="1" spans="1:12" ht="18.75">
      <c r="A1" s="2" t="s">
        <v>84</v>
      </c>
      <c r="B1" s="3"/>
      <c r="C1" s="3"/>
      <c r="D1" s="3"/>
      <c r="E1" s="3"/>
      <c r="F1" s="3"/>
      <c r="G1" s="3"/>
      <c r="H1" s="3"/>
      <c r="I1" s="3"/>
    </row>
    <row r="2" spans="1:12" ht="13.5">
      <c r="A2" s="81" t="s">
        <v>113</v>
      </c>
      <c r="B2" s="82" t="s">
        <v>148</v>
      </c>
      <c r="C2" s="82" t="s">
        <v>147</v>
      </c>
      <c r="D2" s="82" t="s">
        <v>115</v>
      </c>
      <c r="E2" s="82" t="s">
        <v>103</v>
      </c>
      <c r="F2" s="83"/>
      <c r="G2" s="84">
        <v>2023</v>
      </c>
      <c r="H2" s="84">
        <v>2022</v>
      </c>
      <c r="I2" s="82" t="s">
        <v>114</v>
      </c>
    </row>
    <row r="3" spans="1:12">
      <c r="A3" s="85"/>
      <c r="B3" s="86"/>
      <c r="C3" s="86"/>
      <c r="D3" s="86"/>
      <c r="E3" s="86"/>
      <c r="F3" s="86"/>
      <c r="G3" s="86"/>
      <c r="H3" s="86"/>
      <c r="I3" s="86"/>
    </row>
    <row r="4" spans="1:12" ht="13.5">
      <c r="A4" s="87" t="s">
        <v>116</v>
      </c>
      <c r="B4" s="86"/>
      <c r="C4" s="86"/>
      <c r="D4" s="86"/>
      <c r="E4" s="86"/>
      <c r="F4" s="86"/>
      <c r="G4" s="86"/>
      <c r="H4" s="86"/>
      <c r="I4" s="86"/>
    </row>
    <row r="5" spans="1:12" ht="13.5">
      <c r="A5" s="118" t="s">
        <v>117</v>
      </c>
      <c r="B5" s="119">
        <v>33027.645608555569</v>
      </c>
      <c r="C5" s="119">
        <v>31948.455277677953</v>
      </c>
      <c r="D5" s="119">
        <v>29139.544751163005</v>
      </c>
      <c r="E5" s="119">
        <v>26963.975682846714</v>
      </c>
      <c r="F5" s="88"/>
      <c r="G5" s="132">
        <v>121079.62132024324</v>
      </c>
      <c r="H5" s="132">
        <v>83391.160995663464</v>
      </c>
      <c r="I5" s="133">
        <v>0.45194790280638575</v>
      </c>
      <c r="J5" s="113"/>
      <c r="K5" s="145"/>
      <c r="L5" s="146"/>
    </row>
    <row r="6" spans="1:12" ht="13.5">
      <c r="A6" s="118" t="s">
        <v>118</v>
      </c>
      <c r="B6" s="119">
        <v>-21723.882640476746</v>
      </c>
      <c r="C6" s="119">
        <v>-20832.538226204826</v>
      </c>
      <c r="D6" s="119">
        <v>-18955.526832282874</v>
      </c>
      <c r="E6" s="119">
        <v>-17249.627694724393</v>
      </c>
      <c r="F6" s="88"/>
      <c r="G6" s="132">
        <v>-78761.57539368888</v>
      </c>
      <c r="H6" s="132">
        <v>-39143.861200978266</v>
      </c>
      <c r="I6" s="133">
        <v>1.0121054228477724</v>
      </c>
      <c r="J6" s="113"/>
      <c r="K6" s="145"/>
      <c r="L6" s="146"/>
    </row>
    <row r="7" spans="1:12" ht="13.5">
      <c r="A7" s="120" t="s">
        <v>105</v>
      </c>
      <c r="B7" s="119">
        <v>11303.762968078823</v>
      </c>
      <c r="C7" s="119">
        <v>11115.917051473127</v>
      </c>
      <c r="D7" s="119">
        <v>10184.01791888013</v>
      </c>
      <c r="E7" s="119">
        <v>9714.3479881223211</v>
      </c>
      <c r="F7" s="88"/>
      <c r="G7" s="132">
        <v>42318.045926554361</v>
      </c>
      <c r="H7" s="132">
        <v>44247.299794685197</v>
      </c>
      <c r="I7" s="133">
        <v>-4.3601618111904994E-2</v>
      </c>
      <c r="J7" s="113"/>
      <c r="K7" s="145"/>
      <c r="L7" s="146"/>
    </row>
    <row r="8" spans="1:12" ht="13.5">
      <c r="A8" s="118" t="s">
        <v>106</v>
      </c>
      <c r="B8" s="121">
        <v>2698.8850726614178</v>
      </c>
      <c r="C8" s="121">
        <v>3718.9713924106168</v>
      </c>
      <c r="D8" s="121">
        <v>3262.3163045246174</v>
      </c>
      <c r="E8" s="121">
        <v>3670.6714105375277</v>
      </c>
      <c r="F8" s="89"/>
      <c r="G8" s="132">
        <v>13350.844180134185</v>
      </c>
      <c r="H8" s="132">
        <v>8692.7558258456284</v>
      </c>
      <c r="I8" s="133">
        <v>0.53585864455538412</v>
      </c>
      <c r="J8" s="113"/>
      <c r="K8" s="145"/>
      <c r="L8" s="146"/>
    </row>
    <row r="9" spans="1:12" ht="13.5">
      <c r="A9" s="118" t="s">
        <v>119</v>
      </c>
      <c r="B9" s="121">
        <v>2954.5390185915639</v>
      </c>
      <c r="C9" s="121">
        <v>4515.600263345319</v>
      </c>
      <c r="D9" s="121">
        <v>4191.6361281760073</v>
      </c>
      <c r="E9" s="121">
        <v>4581.5058022033591</v>
      </c>
      <c r="F9" s="89"/>
      <c r="G9" s="132">
        <v>16243.281212316229</v>
      </c>
      <c r="H9" s="132">
        <v>9756.2921522049</v>
      </c>
      <c r="I9" s="133">
        <v>0.66490311676913905</v>
      </c>
      <c r="J9" s="113"/>
      <c r="K9" s="145"/>
      <c r="L9" s="146"/>
    </row>
    <row r="10" spans="1:12" ht="13.5">
      <c r="A10" s="118" t="s">
        <v>90</v>
      </c>
      <c r="B10" s="119">
        <v>16957.187059331805</v>
      </c>
      <c r="C10" s="119">
        <v>19350.488707229062</v>
      </c>
      <c r="D10" s="119">
        <v>17637.970351580756</v>
      </c>
      <c r="E10" s="119">
        <v>17966.525200863209</v>
      </c>
      <c r="F10" s="88"/>
      <c r="G10" s="132">
        <v>71912.171319004774</v>
      </c>
      <c r="H10" s="132">
        <v>62696.347772735724</v>
      </c>
      <c r="I10" s="133">
        <v>0.14699139381571213</v>
      </c>
      <c r="J10" s="113"/>
      <c r="K10" s="145"/>
      <c r="L10" s="146"/>
    </row>
    <row r="11" spans="1:12" ht="13.5">
      <c r="A11" s="118" t="s">
        <v>107</v>
      </c>
      <c r="B11" s="119">
        <v>-10918.124095055337</v>
      </c>
      <c r="C11" s="119">
        <v>-9478.9675530559307</v>
      </c>
      <c r="D11" s="119">
        <v>-8708.5524459798671</v>
      </c>
      <c r="E11" s="119">
        <v>-8886.6507782336539</v>
      </c>
      <c r="F11" s="88"/>
      <c r="G11" s="132">
        <v>-37992.294872324783</v>
      </c>
      <c r="H11" s="132">
        <v>-30029.905660207703</v>
      </c>
      <c r="I11" s="133">
        <v>0.26514865888066885</v>
      </c>
      <c r="J11" s="113"/>
      <c r="K11" s="145"/>
      <c r="L11" s="146"/>
    </row>
    <row r="12" spans="1:12" ht="13.5">
      <c r="A12" s="118" t="s">
        <v>120</v>
      </c>
      <c r="B12" s="119">
        <v>6039.0629642764688</v>
      </c>
      <c r="C12" s="119">
        <v>9871.5211541731314</v>
      </c>
      <c r="D12" s="119">
        <v>8929.4179056008888</v>
      </c>
      <c r="E12" s="119">
        <v>9079.8744226295548</v>
      </c>
      <c r="F12" s="88"/>
      <c r="G12" s="132">
        <v>33919.876446679991</v>
      </c>
      <c r="H12" s="132">
        <v>32666.442112528021</v>
      </c>
      <c r="I12" s="133">
        <v>3.8370702564858306E-2</v>
      </c>
      <c r="J12" s="113"/>
      <c r="K12" s="145"/>
      <c r="L12" s="146"/>
    </row>
    <row r="13" spans="1:12" ht="13.5">
      <c r="A13" s="118" t="s">
        <v>108</v>
      </c>
      <c r="B13" s="122">
        <v>-1499.8789886801192</v>
      </c>
      <c r="C13" s="122">
        <v>-1540.6671585970621</v>
      </c>
      <c r="D13" s="122">
        <v>-2393.3455431424095</v>
      </c>
      <c r="E13" s="122">
        <v>-615.46796779198519</v>
      </c>
      <c r="F13" s="90"/>
      <c r="G13" s="134">
        <v>-6049.3596582115761</v>
      </c>
      <c r="H13" s="134">
        <v>-3273.2995116179654</v>
      </c>
      <c r="I13" s="133">
        <v>0.84809231075265301</v>
      </c>
      <c r="J13" s="113"/>
      <c r="K13" s="145"/>
      <c r="L13" s="146"/>
    </row>
    <row r="14" spans="1:12" ht="13.5">
      <c r="A14" s="118" t="s">
        <v>109</v>
      </c>
      <c r="B14" s="119">
        <v>4539.1839755963501</v>
      </c>
      <c r="C14" s="119">
        <v>8330.8539955760698</v>
      </c>
      <c r="D14" s="119">
        <v>6536.0723624584789</v>
      </c>
      <c r="E14" s="119">
        <v>8464.40645483757</v>
      </c>
      <c r="F14" s="88"/>
      <c r="G14" s="132">
        <v>27870.516788468416</v>
      </c>
      <c r="H14" s="132">
        <v>29393.142600910054</v>
      </c>
      <c r="I14" s="133">
        <v>-5.1802076188835144E-2</v>
      </c>
      <c r="J14" s="113"/>
      <c r="K14" s="145"/>
      <c r="L14" s="146"/>
    </row>
    <row r="15" spans="1:12" ht="13.5">
      <c r="A15" s="118" t="s">
        <v>121</v>
      </c>
      <c r="B15" s="119">
        <v>4196.3410049949234</v>
      </c>
      <c r="C15" s="119">
        <v>7430.144994814591</v>
      </c>
      <c r="D15" s="119">
        <v>6014.2001677523813</v>
      </c>
      <c r="E15" s="119">
        <v>6807.4759912224226</v>
      </c>
      <c r="F15" s="88"/>
      <c r="G15" s="132">
        <v>24448.162158784326</v>
      </c>
      <c r="H15" s="132">
        <v>24963.587225657477</v>
      </c>
      <c r="I15" s="133">
        <v>-2.0647075366772571E-2</v>
      </c>
      <c r="J15" s="113"/>
      <c r="K15" s="145"/>
      <c r="L15" s="146"/>
    </row>
    <row r="16" spans="1:12" ht="13.5">
      <c r="A16" s="123" t="s">
        <v>145</v>
      </c>
      <c r="B16" s="119">
        <v>4228.0953394507187</v>
      </c>
      <c r="C16" s="119">
        <v>7115.8261842309294</v>
      </c>
      <c r="D16" s="119">
        <v>6394.840690661742</v>
      </c>
      <c r="E16" s="119">
        <v>6734.2551402492154</v>
      </c>
      <c r="F16" s="88"/>
      <c r="G16" s="132">
        <v>24473.017354592605</v>
      </c>
      <c r="H16" s="132">
        <v>23934.126323846234</v>
      </c>
      <c r="I16" s="133">
        <v>2.2515592315958344E-2</v>
      </c>
      <c r="J16" s="113"/>
      <c r="K16" s="145"/>
      <c r="L16" s="146"/>
    </row>
    <row r="17" spans="1:12" ht="13.5" hidden="1" customHeight="1">
      <c r="A17" s="115" t="s">
        <v>122</v>
      </c>
      <c r="B17" s="117"/>
      <c r="C17" s="117"/>
      <c r="D17" s="116">
        <v>-1.4786190000000099</v>
      </c>
      <c r="E17" s="116">
        <v>-173.923326</v>
      </c>
      <c r="F17" s="88"/>
      <c r="G17" s="88"/>
      <c r="H17" s="88"/>
      <c r="I17" s="91"/>
      <c r="J17" s="113"/>
      <c r="K17" s="145"/>
      <c r="L17" s="146"/>
    </row>
    <row r="18" spans="1:12" ht="13.5">
      <c r="A18" s="96"/>
      <c r="B18" s="98"/>
      <c r="C18" s="98"/>
      <c r="D18" s="97"/>
      <c r="E18" s="97"/>
      <c r="F18" s="88"/>
      <c r="G18" s="88"/>
      <c r="H18" s="88"/>
      <c r="I18" s="91"/>
      <c r="J18" s="113"/>
      <c r="K18" s="145"/>
      <c r="L18" s="146"/>
    </row>
    <row r="19" spans="1:12">
      <c r="A19" s="99" t="s">
        <v>123</v>
      </c>
      <c r="B19" s="68"/>
      <c r="C19" s="68"/>
      <c r="D19" s="68"/>
      <c r="E19" s="68"/>
      <c r="F19" s="92"/>
      <c r="G19" s="92"/>
      <c r="H19" s="92"/>
      <c r="I19" s="92"/>
      <c r="J19" s="113"/>
      <c r="K19" s="145"/>
      <c r="L19" s="146"/>
    </row>
    <row r="20" spans="1:12">
      <c r="A20" s="125" t="s">
        <v>124</v>
      </c>
      <c r="B20" s="126">
        <v>2264294.549477031</v>
      </c>
      <c r="C20" s="126">
        <v>2238426.7601164151</v>
      </c>
      <c r="D20" s="126">
        <v>2176319.8091388806</v>
      </c>
      <c r="E20" s="126">
        <v>2060649.6003003947</v>
      </c>
      <c r="F20" s="67"/>
      <c r="G20" s="135">
        <v>2264294.549477031</v>
      </c>
      <c r="H20" s="135">
        <v>2076746.8658366101</v>
      </c>
      <c r="I20" s="133">
        <v>9.0308398546621982E-2</v>
      </c>
      <c r="J20" s="113"/>
      <c r="K20" s="145"/>
      <c r="L20" s="146"/>
    </row>
    <row r="21" spans="1:12">
      <c r="A21" s="125" t="s">
        <v>125</v>
      </c>
      <c r="B21" s="126">
        <v>3511263.5188898705</v>
      </c>
      <c r="C21" s="126">
        <v>3423285.1199798482</v>
      </c>
      <c r="D21" s="126">
        <v>3375377.8659094712</v>
      </c>
      <c r="E21" s="126">
        <v>3340435.9839639179</v>
      </c>
      <c r="F21" s="67"/>
      <c r="G21" s="135">
        <v>3511263.5188898705</v>
      </c>
      <c r="H21" s="135">
        <v>3325902.5153182112</v>
      </c>
      <c r="I21" s="133">
        <v>5.5732542585940736E-2</v>
      </c>
      <c r="J21" s="113"/>
      <c r="K21" s="145"/>
      <c r="L21" s="146"/>
    </row>
    <row r="22" spans="1:12">
      <c r="A22" s="125" t="s">
        <v>126</v>
      </c>
      <c r="B22" s="126">
        <v>26687.33333564</v>
      </c>
      <c r="C22" s="126">
        <v>26202.45310011</v>
      </c>
      <c r="D22" s="126">
        <v>24855.341655380002</v>
      </c>
      <c r="E22" s="126">
        <v>24028.620779609999</v>
      </c>
      <c r="F22" s="67"/>
      <c r="G22" s="135">
        <v>26687.33333564</v>
      </c>
      <c r="H22" s="135">
        <v>24440.186085540001</v>
      </c>
      <c r="I22" s="133">
        <v>9.1944768433228852E-2</v>
      </c>
      <c r="J22" s="113"/>
      <c r="K22" s="145"/>
      <c r="L22" s="146"/>
    </row>
    <row r="23" spans="1:12">
      <c r="A23" s="125" t="s">
        <v>127</v>
      </c>
      <c r="B23" s="126">
        <v>4401733.3148792889</v>
      </c>
      <c r="C23" s="126">
        <v>4373640.0085233245</v>
      </c>
      <c r="D23" s="126">
        <v>4291302.5803816495</v>
      </c>
      <c r="E23" s="126">
        <v>4171114.3657754958</v>
      </c>
      <c r="F23" s="67"/>
      <c r="G23" s="135">
        <v>4401733.3148792889</v>
      </c>
      <c r="H23" s="135">
        <v>4203034.2820952516</v>
      </c>
      <c r="I23" s="133">
        <v>4.7275139684319623E-2</v>
      </c>
      <c r="J23" s="113"/>
      <c r="K23" s="145"/>
      <c r="L23" s="146"/>
    </row>
    <row r="24" spans="1:12" ht="13.5">
      <c r="A24" s="118" t="s">
        <v>146</v>
      </c>
      <c r="B24" s="126">
        <v>286708.22122534941</v>
      </c>
      <c r="C24" s="126">
        <v>280915.44073308294</v>
      </c>
      <c r="D24" s="126">
        <v>271690.18086120143</v>
      </c>
      <c r="E24" s="126">
        <v>270596.61736935796</v>
      </c>
      <c r="F24" s="67"/>
      <c r="G24" s="135">
        <v>286708.22122534941</v>
      </c>
      <c r="H24" s="135">
        <v>261896.59626347292</v>
      </c>
      <c r="I24" s="133">
        <v>9.4738249048931911E-2</v>
      </c>
      <c r="J24" s="113"/>
      <c r="K24" s="145"/>
      <c r="L24" s="146"/>
    </row>
    <row r="25" spans="1:12" ht="13.5" hidden="1" customHeight="1">
      <c r="A25" s="115" t="s">
        <v>128</v>
      </c>
      <c r="B25" s="117"/>
      <c r="C25" s="117"/>
      <c r="D25" s="124">
        <v>0</v>
      </c>
      <c r="E25" s="124">
        <v>24626.617552</v>
      </c>
      <c r="F25" s="67"/>
      <c r="G25" s="67"/>
      <c r="H25" s="67"/>
      <c r="I25" s="93"/>
      <c r="J25" s="113"/>
      <c r="K25" s="145"/>
      <c r="L25" s="146"/>
    </row>
    <row r="26" spans="1:12" ht="13.5" hidden="1" customHeight="1">
      <c r="A26" s="94" t="s">
        <v>129</v>
      </c>
      <c r="B26" s="95"/>
      <c r="C26" s="95"/>
      <c r="D26" s="100">
        <v>0</v>
      </c>
      <c r="E26" s="100">
        <v>0</v>
      </c>
      <c r="F26" s="67"/>
      <c r="G26" s="67"/>
      <c r="H26" s="67"/>
      <c r="I26" s="93"/>
      <c r="J26" s="113"/>
      <c r="K26" s="145"/>
      <c r="L26" s="146"/>
    </row>
    <row r="27" spans="1:12" ht="13.5">
      <c r="A27" s="114"/>
      <c r="B27" s="102"/>
      <c r="C27" s="102"/>
      <c r="D27" s="101"/>
      <c r="E27" s="101"/>
      <c r="F27" s="67"/>
      <c r="G27" s="67"/>
      <c r="H27" s="67"/>
      <c r="I27" s="93"/>
    </row>
    <row r="28" spans="1:12">
      <c r="A28" s="99" t="s">
        <v>110</v>
      </c>
      <c r="B28" s="99"/>
      <c r="C28" s="99"/>
      <c r="D28" s="68"/>
      <c r="E28" s="68"/>
      <c r="F28" s="92"/>
      <c r="G28" s="92"/>
      <c r="H28" s="92"/>
      <c r="I28" s="92"/>
    </row>
    <row r="29" spans="1:12" ht="13.5">
      <c r="A29" s="118" t="s">
        <v>111</v>
      </c>
      <c r="B29" s="127">
        <v>3.8255612385665158E-3</v>
      </c>
      <c r="C29" s="127">
        <v>6.8599600457396855E-3</v>
      </c>
      <c r="D29" s="127">
        <v>5.6855626055943723E-3</v>
      </c>
      <c r="E29" s="127">
        <v>6.5033247222840446E-3</v>
      </c>
      <c r="F29" s="18"/>
      <c r="G29" s="130">
        <v>5.6824689065118634E-3</v>
      </c>
      <c r="H29" s="130">
        <v>6.077773430470973E-3</v>
      </c>
      <c r="I29" s="133"/>
    </row>
    <row r="30" spans="1:12" ht="13.5">
      <c r="A30" s="118" t="s">
        <v>130</v>
      </c>
      <c r="B30" s="127">
        <v>5.9590121030019302E-2</v>
      </c>
      <c r="C30" s="127">
        <v>0.10301489389415257</v>
      </c>
      <c r="D30" s="127">
        <v>9.4338873253453664E-2</v>
      </c>
      <c r="E30" s="127">
        <v>0.10117319759710852</v>
      </c>
      <c r="F30" s="18"/>
      <c r="G30" s="130">
        <v>8.9219112098268216E-2</v>
      </c>
      <c r="H30" s="130">
        <v>9.3276727158813938E-2</v>
      </c>
      <c r="I30" s="133"/>
    </row>
    <row r="31" spans="1:12" ht="13.5">
      <c r="A31" s="118" t="s">
        <v>131</v>
      </c>
      <c r="B31" s="128">
        <v>7.1109414223067338E-2</v>
      </c>
      <c r="C31" s="128">
        <v>7.0289767881768675E-2</v>
      </c>
      <c r="D31" s="128">
        <v>6.8341194334828284E-2</v>
      </c>
      <c r="E31" s="128">
        <v>7.0334217372905142E-2</v>
      </c>
      <c r="F31" s="45"/>
      <c r="G31" s="130">
        <v>7.1109414223067338E-2</v>
      </c>
      <c r="H31" s="130">
        <v>6.7657459599550343E-2</v>
      </c>
      <c r="I31" s="133"/>
    </row>
    <row r="32" spans="1:12" ht="13.5">
      <c r="A32" s="118" t="s">
        <v>112</v>
      </c>
      <c r="B32" s="128">
        <v>-0.64386410652036308</v>
      </c>
      <c r="C32" s="128">
        <v>-0.48985675227492964</v>
      </c>
      <c r="D32" s="128">
        <v>-0.49373892077097103</v>
      </c>
      <c r="E32" s="128">
        <v>-0.49462267627613887</v>
      </c>
      <c r="F32" s="45"/>
      <c r="G32" s="130">
        <v>-0.52831522363286332</v>
      </c>
      <c r="H32" s="130">
        <v>-0.47897376365623928</v>
      </c>
      <c r="I32" s="133"/>
    </row>
    <row r="33" spans="1:12" ht="13.5">
      <c r="A33" s="118" t="s">
        <v>132</v>
      </c>
      <c r="B33" s="128">
        <v>1.1999999999999999E-3</v>
      </c>
      <c r="C33" s="128">
        <v>1.1000000000000001E-3</v>
      </c>
      <c r="D33" s="128">
        <v>1.1999999999999999E-3</v>
      </c>
      <c r="E33" s="128">
        <v>1.3201418938394E-3</v>
      </c>
      <c r="F33" s="45"/>
      <c r="G33" s="129">
        <v>1.1999999999999999E-3</v>
      </c>
      <c r="H33" s="129">
        <v>1.7401536383013414E-3</v>
      </c>
      <c r="I33" s="131"/>
    </row>
    <row r="34" spans="1:12" ht="13.5">
      <c r="A34" s="118" t="s">
        <v>133</v>
      </c>
      <c r="B34" s="128">
        <v>10.710599999999999</v>
      </c>
      <c r="C34" s="128">
        <v>11.4709</v>
      </c>
      <c r="D34" s="128">
        <v>10.7019</v>
      </c>
      <c r="E34" s="128">
        <v>9.6293319953818237</v>
      </c>
      <c r="F34" s="45"/>
      <c r="G34" s="129">
        <v>10.710599999999999</v>
      </c>
      <c r="H34" s="129">
        <v>7.4453721302101599</v>
      </c>
      <c r="I34" s="131"/>
    </row>
    <row r="35" spans="1:12" ht="13.5">
      <c r="A35" s="123" t="s">
        <v>134</v>
      </c>
      <c r="B35" s="129">
        <v>0.14169999999999999</v>
      </c>
      <c r="C35" s="129">
        <v>0.14019999999999999</v>
      </c>
      <c r="D35" s="129">
        <v>0.13689999999999999</v>
      </c>
      <c r="E35" s="130">
        <v>0.13930000000000001</v>
      </c>
      <c r="F35" s="45"/>
      <c r="G35" s="129">
        <v>0.14169999999999999</v>
      </c>
      <c r="H35" s="129">
        <v>0.13029009040935349</v>
      </c>
      <c r="I35" s="136"/>
    </row>
    <row r="36" spans="1:12" ht="13.5">
      <c r="A36" s="123" t="s">
        <v>135</v>
      </c>
      <c r="B36" s="129">
        <v>0.1641</v>
      </c>
      <c r="C36" s="129">
        <v>0.1628</v>
      </c>
      <c r="D36" s="129">
        <v>0.1605</v>
      </c>
      <c r="E36" s="130">
        <v>0.16420000000000001</v>
      </c>
      <c r="F36" s="45"/>
      <c r="G36" s="129">
        <v>0.1641</v>
      </c>
      <c r="H36" s="129">
        <v>0.15493982419442948</v>
      </c>
      <c r="I36" s="136"/>
    </row>
    <row r="37" spans="1:12" ht="13.5">
      <c r="A37" s="123" t="s">
        <v>136</v>
      </c>
      <c r="B37" s="148">
        <v>0.1265</v>
      </c>
      <c r="C37" s="129"/>
      <c r="D37" s="129">
        <v>0.12189999999999999</v>
      </c>
      <c r="E37" s="131"/>
      <c r="F37" s="92"/>
      <c r="G37" s="129">
        <v>0.1265</v>
      </c>
      <c r="H37" s="129">
        <v>0.11650558830285453</v>
      </c>
      <c r="I37" s="136"/>
    </row>
    <row r="38" spans="1:12" ht="13.5">
      <c r="A38" s="123" t="s">
        <v>137</v>
      </c>
      <c r="B38" s="148">
        <v>0.14829999999999999</v>
      </c>
      <c r="C38" s="129"/>
      <c r="D38" s="129">
        <v>0.1439</v>
      </c>
      <c r="E38" s="131"/>
      <c r="F38" s="92"/>
      <c r="G38" s="129">
        <v>0.14829999999999999</v>
      </c>
      <c r="H38" s="129">
        <v>0.13916934933780489</v>
      </c>
      <c r="I38" s="136"/>
    </row>
    <row r="39" spans="1:12">
      <c r="A39" s="29"/>
      <c r="B39" s="147"/>
      <c r="C39" s="46"/>
      <c r="D39" s="69"/>
      <c r="E39" s="68"/>
      <c r="F39" s="68"/>
      <c r="G39" s="69"/>
      <c r="H39" s="69"/>
      <c r="I39" s="70"/>
    </row>
    <row r="40" spans="1:12">
      <c r="A40" s="29"/>
      <c r="B40" s="46"/>
      <c r="C40" s="46"/>
      <c r="D40" s="69"/>
      <c r="E40" s="68"/>
      <c r="F40" s="68"/>
      <c r="G40" s="69"/>
      <c r="H40" s="69"/>
      <c r="I40" s="70"/>
    </row>
    <row r="41" spans="1:12" ht="39" customHeight="1">
      <c r="A41" s="189" t="s">
        <v>149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</row>
    <row r="43" spans="1:12" ht="55.5" customHeight="1">
      <c r="A43" s="188"/>
      <c r="B43" s="188"/>
      <c r="C43" s="188"/>
      <c r="D43" s="188"/>
      <c r="E43" s="188"/>
      <c r="F43" s="188"/>
      <c r="G43" s="188"/>
      <c r="H43" s="188"/>
      <c r="I43" s="188"/>
    </row>
  </sheetData>
  <mergeCells count="2">
    <mergeCell ref="A43:I43"/>
    <mergeCell ref="A41:L41"/>
  </mergeCells>
  <phoneticPr fontId="20" type="noConversion"/>
  <pageMargins left="0.7" right="0.7" top="0.75" bottom="0.7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工作表4">
    <pageSetUpPr fitToPage="1"/>
  </sheetPr>
  <dimension ref="A1:N31"/>
  <sheetViews>
    <sheetView view="pageBreakPreview" topLeftCell="A11" zoomScaleNormal="100" zoomScaleSheetLayoutView="100" workbookViewId="0">
      <selection activeCell="M27" sqref="M27"/>
    </sheetView>
  </sheetViews>
  <sheetFormatPr defaultColWidth="9.33203125" defaultRowHeight="12.75"/>
  <cols>
    <col min="1" max="1" width="35.33203125" style="1" bestFit="1" customWidth="1"/>
    <col min="2" max="5" width="12.6640625" style="1" customWidth="1"/>
    <col min="6" max="6" width="2.1640625" style="1" customWidth="1"/>
    <col min="7" max="9" width="12.6640625" style="1" customWidth="1"/>
    <col min="10" max="16384" width="9.33203125" style="1"/>
  </cols>
  <sheetData>
    <row r="1" spans="1:12" ht="19.5">
      <c r="A1" s="2" t="s">
        <v>85</v>
      </c>
      <c r="B1" s="4"/>
      <c r="C1" s="4"/>
      <c r="D1" s="4"/>
      <c r="E1" s="4"/>
      <c r="F1" s="4"/>
      <c r="G1" s="2"/>
      <c r="H1" s="4"/>
      <c r="I1" s="4"/>
    </row>
    <row r="2" spans="1:12" ht="13.5">
      <c r="A2" s="5" t="s">
        <v>26</v>
      </c>
      <c r="B2" s="78" t="s">
        <v>148</v>
      </c>
      <c r="C2" s="78" t="s">
        <v>147</v>
      </c>
      <c r="D2" s="78" t="s">
        <v>115</v>
      </c>
      <c r="E2" s="78" t="s">
        <v>103</v>
      </c>
      <c r="F2" s="14"/>
      <c r="G2" s="78">
        <v>2023</v>
      </c>
      <c r="H2" s="78">
        <v>2022</v>
      </c>
      <c r="I2" s="78" t="s">
        <v>138</v>
      </c>
    </row>
    <row r="3" spans="1:12">
      <c r="A3" s="36"/>
      <c r="B3" s="36"/>
      <c r="C3" s="14"/>
      <c r="D3" s="14"/>
      <c r="E3" s="14"/>
      <c r="F3" s="14"/>
      <c r="G3" s="36"/>
      <c r="H3" s="36"/>
      <c r="I3" s="36"/>
    </row>
    <row r="4" spans="1:12" ht="13.5">
      <c r="A4" s="28" t="s">
        <v>1</v>
      </c>
      <c r="B4" s="28"/>
      <c r="C4" s="9"/>
      <c r="D4" s="9"/>
      <c r="E4" s="9"/>
      <c r="F4" s="9"/>
      <c r="G4" s="28"/>
      <c r="H4" s="28"/>
      <c r="I4" s="28"/>
    </row>
    <row r="5" spans="1:12" ht="13.5">
      <c r="A5" s="31" t="s">
        <v>2</v>
      </c>
      <c r="B5" s="61">
        <v>14228.578999999998</v>
      </c>
      <c r="C5" s="61">
        <v>14686.437999999998</v>
      </c>
      <c r="D5" s="71">
        <v>15570.070000000003</v>
      </c>
      <c r="E5" s="61">
        <v>16548.741999999998</v>
      </c>
      <c r="F5" s="10"/>
      <c r="G5" s="61">
        <v>61033.828999999998</v>
      </c>
      <c r="H5" s="61">
        <v>57014.33</v>
      </c>
      <c r="I5" s="59">
        <v>7.0499802418093838E-2</v>
      </c>
      <c r="J5" s="113"/>
      <c r="K5" s="145"/>
      <c r="L5" s="146"/>
    </row>
    <row r="6" spans="1:12" ht="13.5">
      <c r="A6" s="31" t="s">
        <v>3</v>
      </c>
      <c r="B6" s="61">
        <v>11063.409</v>
      </c>
      <c r="C6" s="61">
        <v>10973.534</v>
      </c>
      <c r="D6" s="71">
        <v>11151.171000000006</v>
      </c>
      <c r="E6" s="61">
        <v>11104.367999999999</v>
      </c>
      <c r="F6" s="10"/>
      <c r="G6" s="61">
        <v>44292.482000000004</v>
      </c>
      <c r="H6" s="61">
        <v>43655.74</v>
      </c>
      <c r="I6" s="59">
        <v>1.4585527584688895E-2</v>
      </c>
      <c r="J6" s="113"/>
      <c r="K6" s="145"/>
      <c r="L6" s="146"/>
    </row>
    <row r="7" spans="1:12" ht="13.5">
      <c r="A7" s="31" t="s">
        <v>4</v>
      </c>
      <c r="B7" s="61">
        <v>119.48199999999997</v>
      </c>
      <c r="C7" s="61">
        <v>381.68299999999999</v>
      </c>
      <c r="D7" s="71">
        <v>424.63000000000011</v>
      </c>
      <c r="E7" s="61">
        <v>590.327</v>
      </c>
      <c r="F7" s="10"/>
      <c r="G7" s="61">
        <v>1516.1220000000001</v>
      </c>
      <c r="H7" s="61">
        <v>2708.0110000000004</v>
      </c>
      <c r="I7" s="59">
        <v>-0.4401344750815267</v>
      </c>
      <c r="J7" s="113"/>
      <c r="K7" s="145"/>
      <c r="L7" s="146"/>
    </row>
    <row r="8" spans="1:12" ht="13.5">
      <c r="A8" s="31" t="s">
        <v>5</v>
      </c>
      <c r="B8" s="61">
        <v>456.75300000000016</v>
      </c>
      <c r="C8" s="61">
        <v>676.25700000000006</v>
      </c>
      <c r="D8" s="71">
        <v>967.2059999999999</v>
      </c>
      <c r="E8" s="61">
        <v>572.26700000000005</v>
      </c>
      <c r="F8" s="10"/>
      <c r="G8" s="61">
        <v>2672.4830000000002</v>
      </c>
      <c r="H8" s="61">
        <v>2373.7000000000003</v>
      </c>
      <c r="I8" s="59">
        <v>0.1258722669250536</v>
      </c>
      <c r="J8" s="113"/>
      <c r="K8" s="145"/>
      <c r="L8" s="146"/>
    </row>
    <row r="9" spans="1:12" ht="13.5">
      <c r="A9" s="31" t="s">
        <v>6</v>
      </c>
      <c r="B9" s="61">
        <v>-6124.3209999999963</v>
      </c>
      <c r="C9" s="61">
        <v>-6275.4220000000059</v>
      </c>
      <c r="D9" s="71">
        <v>-7793.6339999999982</v>
      </c>
      <c r="E9" s="61">
        <v>-21033.055</v>
      </c>
      <c r="F9" s="10"/>
      <c r="G9" s="61">
        <v>-41226.432000000001</v>
      </c>
      <c r="H9" s="61">
        <v>-71626.898000000001</v>
      </c>
      <c r="I9" s="59">
        <v>-0.42442806890785634</v>
      </c>
      <c r="J9" s="113"/>
      <c r="K9" s="145"/>
      <c r="L9" s="146"/>
    </row>
    <row r="10" spans="1:12" ht="13.5">
      <c r="A10" s="31" t="s">
        <v>7</v>
      </c>
      <c r="B10" s="61">
        <v>0.72899999999935972</v>
      </c>
      <c r="C10" s="61">
        <v>-149.59800000000178</v>
      </c>
      <c r="D10" s="71">
        <v>1817.9080000000013</v>
      </c>
      <c r="E10" s="61">
        <v>7871.3580000000002</v>
      </c>
      <c r="F10" s="10"/>
      <c r="G10" s="61">
        <v>9540.396999999999</v>
      </c>
      <c r="H10" s="61">
        <v>-8415.6290000000008</v>
      </c>
      <c r="I10" s="59" t="s">
        <v>182</v>
      </c>
      <c r="J10" s="113"/>
      <c r="K10" s="145"/>
      <c r="L10" s="146"/>
    </row>
    <row r="11" spans="1:12" ht="13.5">
      <c r="A11" s="31" t="s">
        <v>8</v>
      </c>
      <c r="B11" s="61">
        <v>-5283.5349999999999</v>
      </c>
      <c r="C11" s="61">
        <v>-4542.5159999999996</v>
      </c>
      <c r="D11" s="71">
        <v>-5235.6850000000004</v>
      </c>
      <c r="E11" s="61">
        <v>-4517.4589999999998</v>
      </c>
      <c r="F11" s="10"/>
      <c r="G11" s="61">
        <v>-19579.195</v>
      </c>
      <c r="H11" s="61">
        <v>-18598.321</v>
      </c>
      <c r="I11" s="59">
        <v>5.2739922060706546E-2</v>
      </c>
      <c r="J11" s="113"/>
      <c r="K11" s="145"/>
      <c r="L11" s="146"/>
    </row>
    <row r="12" spans="1:12" ht="13.5">
      <c r="A12" s="31" t="s">
        <v>9</v>
      </c>
      <c r="B12" s="61">
        <v>-78.062000000000012</v>
      </c>
      <c r="C12" s="61">
        <v>-71.617999999999995</v>
      </c>
      <c r="D12" s="71">
        <v>-63.115999999999985</v>
      </c>
      <c r="E12" s="61">
        <v>79.836999999999989</v>
      </c>
      <c r="F12" s="10"/>
      <c r="G12" s="61">
        <v>-132.959</v>
      </c>
      <c r="H12" s="61">
        <v>-390.53199999999998</v>
      </c>
      <c r="I12" s="59" t="s">
        <v>182</v>
      </c>
      <c r="J12" s="113"/>
      <c r="K12" s="145"/>
      <c r="L12" s="146"/>
    </row>
    <row r="13" spans="1:12" ht="13.5">
      <c r="A13" s="31" t="s">
        <v>10</v>
      </c>
      <c r="B13" s="61">
        <v>154.4550000000072</v>
      </c>
      <c r="C13" s="61">
        <v>992.31999999998106</v>
      </c>
      <c r="D13" s="71">
        <v>1268.48000000001</v>
      </c>
      <c r="E13" s="61">
        <v>-5332.3570000000018</v>
      </c>
      <c r="F13" s="10"/>
      <c r="G13" s="61">
        <v>-2917.1020000000035</v>
      </c>
      <c r="H13" s="61">
        <v>-50293.928999999989</v>
      </c>
      <c r="I13" s="59" t="s">
        <v>182</v>
      </c>
      <c r="J13" s="113"/>
      <c r="K13" s="145"/>
      <c r="L13" s="146"/>
    </row>
    <row r="14" spans="1:12" ht="13.5">
      <c r="A14" s="31" t="s">
        <v>11</v>
      </c>
      <c r="B14" s="61">
        <v>119.98000000000729</v>
      </c>
      <c r="C14" s="61">
        <v>779.86799999998084</v>
      </c>
      <c r="D14" s="71">
        <v>1010.27000000001</v>
      </c>
      <c r="E14" s="61">
        <v>-4236.8030000000017</v>
      </c>
      <c r="F14" s="10"/>
      <c r="G14" s="61">
        <v>-2326.6850000000036</v>
      </c>
      <c r="H14" s="61">
        <v>-39960.871999999988</v>
      </c>
      <c r="I14" s="59" t="s">
        <v>182</v>
      </c>
      <c r="J14" s="113"/>
      <c r="K14" s="145"/>
      <c r="L14" s="146"/>
    </row>
    <row r="15" spans="1:12" ht="13.5">
      <c r="A15" s="31" t="s">
        <v>12</v>
      </c>
      <c r="B15" s="61">
        <v>180.05700000000752</v>
      </c>
      <c r="C15" s="61">
        <v>813.29399999998077</v>
      </c>
      <c r="D15" s="71">
        <v>1030.1260000000102</v>
      </c>
      <c r="E15" s="61">
        <v>-4253.7640000000019</v>
      </c>
      <c r="F15" s="10"/>
      <c r="G15" s="61">
        <v>-2230.2870000000034</v>
      </c>
      <c r="H15" s="61">
        <v>-39983.037999999986</v>
      </c>
      <c r="I15" s="59" t="s">
        <v>182</v>
      </c>
      <c r="J15" s="113"/>
      <c r="K15" s="145"/>
      <c r="L15" s="146"/>
    </row>
    <row r="16" spans="1:12">
      <c r="A16" s="29"/>
      <c r="B16" s="19"/>
      <c r="C16" s="19"/>
      <c r="D16" s="22"/>
      <c r="E16" s="19"/>
      <c r="F16" s="10"/>
      <c r="G16" s="19"/>
      <c r="H16" s="19"/>
      <c r="I16" s="19"/>
      <c r="J16" s="113"/>
      <c r="K16" s="145"/>
      <c r="L16" s="146"/>
    </row>
    <row r="17" spans="1:14" ht="13.5">
      <c r="A17" s="28" t="s">
        <v>13</v>
      </c>
      <c r="B17" s="19"/>
      <c r="C17" s="19"/>
      <c r="D17" s="22"/>
      <c r="E17" s="19"/>
      <c r="F17" s="9"/>
      <c r="G17" s="19"/>
      <c r="H17" s="19"/>
      <c r="I17" s="19"/>
      <c r="J17" s="113"/>
      <c r="K17" s="145"/>
      <c r="L17" s="146"/>
    </row>
    <row r="18" spans="1:14" ht="13.5">
      <c r="A18" s="31" t="s">
        <v>14</v>
      </c>
      <c r="B18" s="61">
        <v>115773.125</v>
      </c>
      <c r="C18" s="61">
        <v>120464.27400000002</v>
      </c>
      <c r="D18" s="71">
        <v>120682.51</v>
      </c>
      <c r="E18" s="61">
        <v>120145.84699999999</v>
      </c>
      <c r="F18" s="10"/>
      <c r="G18" s="61">
        <v>115773.125</v>
      </c>
      <c r="H18" s="61">
        <v>113840.22499999999</v>
      </c>
      <c r="I18" s="59">
        <v>1.6979059906109706E-2</v>
      </c>
      <c r="J18" s="113"/>
      <c r="K18" s="145"/>
      <c r="L18" s="146"/>
    </row>
    <row r="19" spans="1:14" ht="13.5">
      <c r="A19" s="31" t="s">
        <v>15</v>
      </c>
      <c r="B19" s="61">
        <v>40377.929000000004</v>
      </c>
      <c r="C19" s="61">
        <v>38694.985000000001</v>
      </c>
      <c r="D19" s="71">
        <v>37403.1</v>
      </c>
      <c r="E19" s="61">
        <v>35939.887000000002</v>
      </c>
      <c r="F19" s="10"/>
      <c r="G19" s="61">
        <v>40377.929000000004</v>
      </c>
      <c r="H19" s="61">
        <v>40403.58</v>
      </c>
      <c r="I19" s="59">
        <v>-6.3486948433777446E-4</v>
      </c>
      <c r="J19" s="113"/>
      <c r="K19" s="145"/>
      <c r="L19" s="146"/>
    </row>
    <row r="20" spans="1:14" ht="13.5">
      <c r="A20" s="31" t="s">
        <v>16</v>
      </c>
      <c r="B20" s="61">
        <v>66360.137000000002</v>
      </c>
      <c r="C20" s="61">
        <v>68096.554999999993</v>
      </c>
      <c r="D20" s="71">
        <v>67122.565000000002</v>
      </c>
      <c r="E20" s="61">
        <v>68995.948999999993</v>
      </c>
      <c r="F20" s="10"/>
      <c r="G20" s="61">
        <v>66360.137000000002</v>
      </c>
      <c r="H20" s="61">
        <v>77450.157000000007</v>
      </c>
      <c r="I20" s="59">
        <v>-0.14318912226349656</v>
      </c>
      <c r="J20" s="113"/>
      <c r="K20" s="145"/>
      <c r="L20" s="78"/>
      <c r="M20" s="78"/>
      <c r="N20" s="78"/>
    </row>
    <row r="21" spans="1:14" ht="13.5">
      <c r="A21" s="31" t="s">
        <v>17</v>
      </c>
      <c r="B21" s="61">
        <v>18803.550000000003</v>
      </c>
      <c r="C21" s="61">
        <v>17725.183000000001</v>
      </c>
      <c r="D21" s="71">
        <v>17773.440000000002</v>
      </c>
      <c r="E21" s="61">
        <v>1084.2389999999982</v>
      </c>
      <c r="F21" s="10"/>
      <c r="G21" s="61">
        <v>18803.550000000003</v>
      </c>
      <c r="H21" s="61">
        <v>4485.2049999999981</v>
      </c>
      <c r="I21" s="59">
        <v>3.1923501824331355</v>
      </c>
      <c r="J21" s="113"/>
      <c r="K21" s="145"/>
      <c r="L21" s="146"/>
    </row>
    <row r="22" spans="1:14">
      <c r="A22" s="143"/>
      <c r="B22" s="19"/>
      <c r="C22" s="19"/>
      <c r="D22" s="22"/>
      <c r="E22" s="19"/>
      <c r="F22" s="10"/>
      <c r="G22" s="19"/>
      <c r="H22" s="19"/>
      <c r="I22" s="19"/>
    </row>
    <row r="23" spans="1:14" ht="13.5">
      <c r="A23" s="28" t="s">
        <v>18</v>
      </c>
      <c r="B23" s="28"/>
      <c r="C23" s="9"/>
      <c r="D23" s="112"/>
      <c r="E23" s="9"/>
      <c r="F23" s="9"/>
      <c r="G23" s="9"/>
      <c r="H23" s="9"/>
      <c r="I23" s="28"/>
    </row>
    <row r="24" spans="1:14" ht="13.5">
      <c r="A24" s="31" t="s">
        <v>19</v>
      </c>
      <c r="B24" s="38">
        <v>4.0630315270278527E-3</v>
      </c>
      <c r="C24" s="38">
        <v>2.5895411945951071E-2</v>
      </c>
      <c r="D24" s="73">
        <v>3.355983531457668E-2</v>
      </c>
      <c r="E24" s="38">
        <v>-0.14485658787417063</v>
      </c>
      <c r="F24" s="11"/>
      <c r="G24" s="38">
        <v>-2.0266112575771433E-2</v>
      </c>
      <c r="H24" s="38">
        <v>-0.32565451421058944</v>
      </c>
      <c r="I24" s="31"/>
    </row>
    <row r="25" spans="1:14" ht="13.5">
      <c r="A25" s="31" t="s">
        <v>20</v>
      </c>
      <c r="B25" s="38">
        <v>3.9433505673466963E-2</v>
      </c>
      <c r="C25" s="38">
        <v>0.18328463050524085</v>
      </c>
      <c r="D25" s="73">
        <v>0.43701072650563633</v>
      </c>
      <c r="E25" s="38">
        <v>-6.1101452855976364</v>
      </c>
      <c r="F25" s="11"/>
      <c r="G25" s="38">
        <v>-0.19153338166853517</v>
      </c>
      <c r="H25" s="38">
        <v>-1.6270876073099834</v>
      </c>
      <c r="I25" s="31"/>
    </row>
    <row r="26" spans="1:14" ht="13.5">
      <c r="A26" s="31" t="s">
        <v>21</v>
      </c>
      <c r="B26" s="38">
        <v>1.2088286009037174E-2</v>
      </c>
      <c r="C26" s="38">
        <v>4.0125372405889058E-2</v>
      </c>
      <c r="D26" s="73">
        <v>4.6317175492184427E-2</v>
      </c>
      <c r="E26" s="38">
        <v>6.1860119609186727E-2</v>
      </c>
      <c r="F26" s="11"/>
      <c r="G26" s="38">
        <v>3.7536362436606623E-2</v>
      </c>
      <c r="H26" s="38">
        <v>4.1953844575518519E-2</v>
      </c>
      <c r="I26" s="31"/>
    </row>
    <row r="27" spans="1:14" ht="13.5">
      <c r="A27" s="31" t="s">
        <v>22</v>
      </c>
      <c r="B27" s="38">
        <v>2.3049781557205948</v>
      </c>
      <c r="C27" s="38">
        <v>2.4478009620549468</v>
      </c>
      <c r="D27" s="73">
        <v>2.5694530715494586</v>
      </c>
      <c r="E27" s="38">
        <v>42.441336273644531</v>
      </c>
      <c r="F27" s="11"/>
      <c r="G27" s="38">
        <v>2.3720795275360236</v>
      </c>
      <c r="H27" s="38">
        <v>9.8614217187397273</v>
      </c>
      <c r="I27" s="31"/>
    </row>
    <row r="28" spans="1:14" ht="13.5">
      <c r="A28" s="31" t="s">
        <v>23</v>
      </c>
      <c r="B28" s="38">
        <v>0.72797203680465394</v>
      </c>
      <c r="C28" s="38">
        <v>0.70180879168217591</v>
      </c>
      <c r="D28" s="73">
        <v>0.70018546290015271</v>
      </c>
      <c r="E28" s="38">
        <v>0.66802418422938314</v>
      </c>
      <c r="F28" s="11"/>
      <c r="G28" s="38">
        <v>0.69838207024399457</v>
      </c>
      <c r="H28" s="38">
        <v>0.7321144330804209</v>
      </c>
      <c r="I28" s="31"/>
    </row>
    <row r="29" spans="1:14" ht="13.5">
      <c r="A29" s="31" t="s">
        <v>24</v>
      </c>
      <c r="B29" s="40">
        <v>2.78</v>
      </c>
      <c r="C29" s="40"/>
      <c r="D29" s="144">
        <v>2.67</v>
      </c>
      <c r="E29" s="40"/>
      <c r="F29" s="37"/>
      <c r="G29" s="40">
        <v>2.78</v>
      </c>
      <c r="H29" s="40">
        <v>-0.37259999999999999</v>
      </c>
      <c r="I29" s="31"/>
    </row>
    <row r="31" spans="1:14">
      <c r="A31" s="29" t="s">
        <v>141</v>
      </c>
    </row>
  </sheetData>
  <phoneticPr fontId="20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工作表6">
    <pageSetUpPr fitToPage="1"/>
  </sheetPr>
  <dimension ref="A1:L34"/>
  <sheetViews>
    <sheetView showGridLines="0" view="pageBreakPreview" zoomScaleNormal="100" zoomScaleSheetLayoutView="100" workbookViewId="0">
      <selection activeCell="A33" sqref="A33"/>
    </sheetView>
  </sheetViews>
  <sheetFormatPr defaultColWidth="9.33203125" defaultRowHeight="12.75"/>
  <cols>
    <col min="1" max="1" width="48.33203125" style="1" bestFit="1" customWidth="1"/>
    <col min="2" max="5" width="13.6640625" style="1" customWidth="1"/>
    <col min="6" max="6" width="2.1640625" style="1" customWidth="1"/>
    <col min="7" max="8" width="10.6640625" style="1" bestFit="1" customWidth="1"/>
    <col min="9" max="9" width="10.1640625" style="1" bestFit="1" customWidth="1"/>
    <col min="10" max="10" width="9.33203125" style="1"/>
    <col min="11" max="11" width="14.5" style="1" bestFit="1" customWidth="1"/>
    <col min="12" max="16384" width="9.33203125" style="1"/>
  </cols>
  <sheetData>
    <row r="1" spans="1:12" ht="18.75">
      <c r="A1" s="2" t="s">
        <v>25</v>
      </c>
      <c r="B1" s="21"/>
    </row>
    <row r="2" spans="1:12" ht="13.5">
      <c r="A2" s="5" t="s">
        <v>26</v>
      </c>
      <c r="B2" s="13" t="s">
        <v>148</v>
      </c>
      <c r="C2" s="13" t="s">
        <v>147</v>
      </c>
      <c r="D2" s="13" t="s">
        <v>139</v>
      </c>
      <c r="E2" s="13" t="s">
        <v>103</v>
      </c>
      <c r="F2" s="14"/>
      <c r="G2" s="15">
        <v>2023</v>
      </c>
      <c r="H2" s="15">
        <v>2022</v>
      </c>
      <c r="I2" s="13" t="s">
        <v>29</v>
      </c>
    </row>
    <row r="3" spans="1:12">
      <c r="A3" s="36"/>
      <c r="B3" s="36"/>
      <c r="C3" s="14"/>
      <c r="D3" s="14"/>
      <c r="E3" s="14"/>
      <c r="F3" s="14"/>
      <c r="G3" s="27"/>
      <c r="H3" s="14"/>
      <c r="I3" s="14"/>
    </row>
    <row r="4" spans="1:12" ht="13.5">
      <c r="A4" s="41" t="s">
        <v>1</v>
      </c>
      <c r="B4" s="41"/>
      <c r="C4" s="34"/>
      <c r="D4" s="34"/>
      <c r="E4" s="34"/>
      <c r="F4" s="9"/>
      <c r="G4" s="34"/>
      <c r="H4" s="34"/>
      <c r="I4" s="34"/>
    </row>
    <row r="5" spans="1:12" ht="13.5">
      <c r="A5" s="31" t="s">
        <v>55</v>
      </c>
      <c r="B5" s="61">
        <v>2450</v>
      </c>
      <c r="C5" s="61">
        <v>2792</v>
      </c>
      <c r="D5" s="61">
        <v>2301</v>
      </c>
      <c r="E5" s="61">
        <v>1984</v>
      </c>
      <c r="F5" s="19"/>
      <c r="G5" s="71">
        <v>9527</v>
      </c>
      <c r="H5" s="71">
        <v>9049</v>
      </c>
      <c r="I5" s="107">
        <f>G5/H5-1</f>
        <v>5.2823516410653193E-2</v>
      </c>
      <c r="J5" s="113"/>
      <c r="K5" s="145"/>
      <c r="L5" s="146"/>
    </row>
    <row r="6" spans="1:12" ht="13.5">
      <c r="A6" s="31" t="s">
        <v>56</v>
      </c>
      <c r="B6" s="61">
        <v>567</v>
      </c>
      <c r="C6" s="61">
        <v>522</v>
      </c>
      <c r="D6" s="61">
        <v>520</v>
      </c>
      <c r="E6" s="61">
        <v>438</v>
      </c>
      <c r="F6" s="19"/>
      <c r="G6" s="71">
        <v>2047</v>
      </c>
      <c r="H6" s="71">
        <v>1957</v>
      </c>
      <c r="I6" s="107">
        <f t="shared" ref="I6:I15" si="0">G6/H6-1</f>
        <v>4.598875830352589E-2</v>
      </c>
      <c r="J6" s="113"/>
      <c r="K6" s="145"/>
      <c r="L6" s="146"/>
    </row>
    <row r="7" spans="1:12" ht="13.5">
      <c r="A7" s="31" t="s">
        <v>57</v>
      </c>
      <c r="B7" s="61">
        <v>608</v>
      </c>
      <c r="C7" s="61">
        <v>573</v>
      </c>
      <c r="D7" s="61">
        <v>475</v>
      </c>
      <c r="E7" s="61">
        <v>435</v>
      </c>
      <c r="F7" s="19"/>
      <c r="G7" s="71">
        <v>2091</v>
      </c>
      <c r="H7" s="71">
        <v>1514</v>
      </c>
      <c r="I7" s="107">
        <f t="shared" si="0"/>
        <v>0.38110964332893005</v>
      </c>
      <c r="J7" s="113"/>
      <c r="K7" s="145"/>
      <c r="L7" s="146"/>
    </row>
    <row r="8" spans="1:12" ht="13.5">
      <c r="A8" s="31" t="s">
        <v>58</v>
      </c>
      <c r="B8" s="61">
        <v>819</v>
      </c>
      <c r="C8" s="61">
        <v>716</v>
      </c>
      <c r="D8" s="61">
        <v>874</v>
      </c>
      <c r="E8" s="61">
        <v>586</v>
      </c>
      <c r="F8" s="19"/>
      <c r="G8" s="71">
        <v>2995</v>
      </c>
      <c r="H8" s="71">
        <v>1768</v>
      </c>
      <c r="I8" s="107">
        <f t="shared" si="0"/>
        <v>0.6940045248868778</v>
      </c>
      <c r="J8" s="113"/>
      <c r="K8" s="145"/>
      <c r="L8" s="146"/>
    </row>
    <row r="9" spans="1:12" ht="13.5">
      <c r="A9" s="31" t="s">
        <v>59</v>
      </c>
      <c r="B9" s="61">
        <v>28</v>
      </c>
      <c r="C9" s="61">
        <v>79</v>
      </c>
      <c r="D9" s="61">
        <v>80</v>
      </c>
      <c r="E9" s="61">
        <v>71</v>
      </c>
      <c r="F9" s="19"/>
      <c r="G9" s="71">
        <v>258</v>
      </c>
      <c r="H9" s="71">
        <v>413</v>
      </c>
      <c r="I9" s="107">
        <f t="shared" si="0"/>
        <v>-0.37530266343825669</v>
      </c>
      <c r="J9" s="113"/>
      <c r="K9" s="145"/>
      <c r="L9" s="146"/>
    </row>
    <row r="10" spans="1:12" ht="13.5">
      <c r="A10" s="31" t="s">
        <v>60</v>
      </c>
      <c r="B10" s="61">
        <v>4473</v>
      </c>
      <c r="C10" s="61">
        <v>4681</v>
      </c>
      <c r="D10" s="61">
        <v>4251</v>
      </c>
      <c r="E10" s="61">
        <v>3513</v>
      </c>
      <c r="F10" s="19"/>
      <c r="G10" s="71">
        <v>16918</v>
      </c>
      <c r="H10" s="71">
        <v>14702</v>
      </c>
      <c r="I10" s="107">
        <f t="shared" si="0"/>
        <v>0.15072779213712417</v>
      </c>
      <c r="J10" s="113"/>
      <c r="K10" s="145"/>
      <c r="L10" s="146"/>
    </row>
    <row r="11" spans="1:12" ht="13.5">
      <c r="A11" s="31" t="s">
        <v>30</v>
      </c>
      <c r="B11" s="61">
        <v>-3016</v>
      </c>
      <c r="C11" s="61">
        <v>-2707</v>
      </c>
      <c r="D11" s="61">
        <v>-2456</v>
      </c>
      <c r="E11" s="61">
        <v>-2316</v>
      </c>
      <c r="F11" s="19"/>
      <c r="G11" s="71">
        <v>-10495</v>
      </c>
      <c r="H11" s="71">
        <v>-9530</v>
      </c>
      <c r="I11" s="107">
        <f t="shared" si="0"/>
        <v>0.10125918153200431</v>
      </c>
      <c r="J11" s="113"/>
      <c r="K11" s="145"/>
      <c r="L11" s="146"/>
    </row>
    <row r="12" spans="1:12" ht="13.5">
      <c r="A12" s="31" t="s">
        <v>31</v>
      </c>
      <c r="B12" s="61">
        <v>317</v>
      </c>
      <c r="C12" s="61">
        <v>338</v>
      </c>
      <c r="D12" s="61">
        <v>141</v>
      </c>
      <c r="E12" s="61">
        <v>541</v>
      </c>
      <c r="F12" s="19"/>
      <c r="G12" s="71">
        <v>1337</v>
      </c>
      <c r="H12" s="71">
        <v>550</v>
      </c>
      <c r="I12" s="107">
        <f t="shared" si="0"/>
        <v>1.4309090909090911</v>
      </c>
      <c r="J12" s="113"/>
      <c r="K12" s="145"/>
      <c r="L12" s="146"/>
    </row>
    <row r="13" spans="1:12" ht="13.5">
      <c r="A13" s="31" t="s">
        <v>10</v>
      </c>
      <c r="B13" s="61">
        <v>1775</v>
      </c>
      <c r="C13" s="61">
        <v>2312</v>
      </c>
      <c r="D13" s="61">
        <v>1935</v>
      </c>
      <c r="E13" s="61">
        <v>1739</v>
      </c>
      <c r="F13" s="19"/>
      <c r="G13" s="71">
        <v>7761</v>
      </c>
      <c r="H13" s="71">
        <v>5722</v>
      </c>
      <c r="I13" s="107">
        <f t="shared" si="0"/>
        <v>0.35634393568682277</v>
      </c>
      <c r="J13" s="113"/>
      <c r="K13" s="145"/>
      <c r="L13" s="146"/>
    </row>
    <row r="14" spans="1:12" ht="13.5">
      <c r="A14" s="31" t="s">
        <v>32</v>
      </c>
      <c r="B14" s="61">
        <v>1565</v>
      </c>
      <c r="C14" s="61">
        <v>2050</v>
      </c>
      <c r="D14" s="61">
        <v>1801</v>
      </c>
      <c r="E14" s="61">
        <v>1638</v>
      </c>
      <c r="F14" s="19"/>
      <c r="G14" s="71">
        <v>7054</v>
      </c>
      <c r="H14" s="71">
        <v>4450</v>
      </c>
      <c r="I14" s="107">
        <f t="shared" si="0"/>
        <v>0.58516853932584278</v>
      </c>
      <c r="J14" s="113"/>
      <c r="K14" s="145"/>
      <c r="L14" s="146"/>
    </row>
    <row r="15" spans="1:12" ht="13.5">
      <c r="A15" s="65" t="s">
        <v>143</v>
      </c>
      <c r="B15" s="71">
        <v>1565</v>
      </c>
      <c r="C15" s="71">
        <v>2049</v>
      </c>
      <c r="D15" s="71">
        <v>2029</v>
      </c>
      <c r="E15" s="71">
        <v>1411</v>
      </c>
      <c r="F15" s="22"/>
      <c r="G15" s="71">
        <v>7054</v>
      </c>
      <c r="H15" s="71">
        <v>4022</v>
      </c>
      <c r="I15" s="107">
        <f t="shared" si="0"/>
        <v>0.7538538040775733</v>
      </c>
      <c r="J15" s="113"/>
      <c r="K15" s="145"/>
      <c r="L15" s="146"/>
    </row>
    <row r="16" spans="1:12">
      <c r="A16" s="29"/>
      <c r="B16" s="10"/>
      <c r="C16" s="10"/>
      <c r="D16" s="10"/>
      <c r="E16" s="10"/>
      <c r="F16" s="108"/>
      <c r="G16" s="108"/>
      <c r="H16" s="108"/>
      <c r="I16" s="109"/>
      <c r="J16" s="113"/>
      <c r="K16" s="145"/>
      <c r="L16" s="146"/>
    </row>
    <row r="17" spans="1:12" ht="13.5">
      <c r="A17" s="41" t="s">
        <v>13</v>
      </c>
      <c r="B17" s="34"/>
      <c r="C17" s="34"/>
      <c r="D17" s="34"/>
      <c r="E17" s="34"/>
      <c r="F17" s="112"/>
      <c r="G17" s="43"/>
      <c r="H17" s="43"/>
      <c r="I17" s="110"/>
      <c r="J17" s="113"/>
      <c r="K17" s="145"/>
      <c r="L17" s="146"/>
    </row>
    <row r="18" spans="1:12" ht="13.5">
      <c r="A18" s="31" t="s">
        <v>61</v>
      </c>
      <c r="B18" s="61">
        <v>32000</v>
      </c>
      <c r="C18" s="61">
        <v>29174</v>
      </c>
      <c r="D18" s="61">
        <v>25452</v>
      </c>
      <c r="E18" s="61">
        <v>22950</v>
      </c>
      <c r="F18" s="22"/>
      <c r="G18" s="71">
        <v>32000</v>
      </c>
      <c r="H18" s="71">
        <v>21506</v>
      </c>
      <c r="I18" s="107">
        <f t="shared" ref="I18:I19" si="1">G18/H18-1</f>
        <v>0.48795684925137173</v>
      </c>
      <c r="J18" s="113"/>
      <c r="K18" s="145"/>
      <c r="L18" s="146"/>
    </row>
    <row r="19" spans="1:12" ht="13.5">
      <c r="A19" s="31" t="s">
        <v>14</v>
      </c>
      <c r="B19" s="61">
        <v>243640</v>
      </c>
      <c r="C19" s="61">
        <v>223764</v>
      </c>
      <c r="D19" s="61">
        <v>226157</v>
      </c>
      <c r="E19" s="61">
        <v>192610</v>
      </c>
      <c r="F19" s="22"/>
      <c r="G19" s="71">
        <v>243640</v>
      </c>
      <c r="H19" s="71">
        <v>191450</v>
      </c>
      <c r="I19" s="107">
        <f t="shared" si="1"/>
        <v>0.27260381300600689</v>
      </c>
      <c r="J19" s="113"/>
      <c r="K19" s="145"/>
      <c r="L19" s="146"/>
    </row>
    <row r="20" spans="1:12" ht="13.5">
      <c r="A20" s="65" t="s">
        <v>142</v>
      </c>
      <c r="B20" s="71">
        <v>54527</v>
      </c>
      <c r="C20" s="71">
        <v>52921</v>
      </c>
      <c r="D20" s="71">
        <v>51861</v>
      </c>
      <c r="E20" s="71">
        <v>67161</v>
      </c>
      <c r="F20" s="22"/>
      <c r="G20" s="71">
        <v>54527</v>
      </c>
      <c r="H20" s="71">
        <v>66610</v>
      </c>
      <c r="I20" s="107">
        <f>G20/H20-1</f>
        <v>-0.18139918931091426</v>
      </c>
      <c r="J20" s="113"/>
      <c r="K20" s="145"/>
      <c r="L20" s="146"/>
    </row>
    <row r="21" spans="1:12">
      <c r="A21" s="29"/>
      <c r="B21" s="29"/>
      <c r="C21" s="10"/>
      <c r="D21" s="10"/>
      <c r="E21" s="10"/>
      <c r="F21" s="10"/>
      <c r="G21" s="108"/>
      <c r="H21" s="108"/>
      <c r="I21" s="109"/>
    </row>
    <row r="22" spans="1:12" ht="13.5">
      <c r="A22" s="41" t="s">
        <v>18</v>
      </c>
      <c r="B22" s="41"/>
      <c r="C22" s="34"/>
      <c r="D22" s="34"/>
      <c r="E22" s="34"/>
      <c r="F22" s="9"/>
      <c r="G22" s="43"/>
      <c r="H22" s="43"/>
      <c r="I22" s="110"/>
    </row>
    <row r="23" spans="1:12" ht="13.5">
      <c r="A23" s="31" t="s">
        <v>19</v>
      </c>
      <c r="B23" s="73">
        <v>2.6782291413539338E-2</v>
      </c>
      <c r="C23" s="38">
        <v>3.6450019793900279E-2</v>
      </c>
      <c r="D23" s="38">
        <v>3.4412413253517148E-2</v>
      </c>
      <c r="E23" s="38">
        <v>3.4120072539577613E-2</v>
      </c>
      <c r="F23" s="20"/>
      <c r="G23" s="73">
        <v>3.2425867131053096E-2</v>
      </c>
      <c r="H23" s="73">
        <v>1.9817200622158963E-2</v>
      </c>
      <c r="I23" s="111"/>
    </row>
    <row r="24" spans="1:12" ht="13.5">
      <c r="A24" s="31" t="s">
        <v>20</v>
      </c>
      <c r="B24" s="73">
        <v>0.11650570842938364</v>
      </c>
      <c r="C24" s="38">
        <v>0.15650808425467386</v>
      </c>
      <c r="D24" s="38">
        <v>0.16680544491101748</v>
      </c>
      <c r="E24" s="38">
        <v>0.18011607448399258</v>
      </c>
      <c r="F24" s="20"/>
      <c r="G24" s="73">
        <v>0.15873659464025658</v>
      </c>
      <c r="H24" s="73">
        <v>7.6523605452830573E-2</v>
      </c>
      <c r="I24" s="111"/>
    </row>
    <row r="25" spans="1:12" ht="13.5">
      <c r="A25" s="31" t="s">
        <v>62</v>
      </c>
      <c r="B25" s="73">
        <v>0.22380332833772829</v>
      </c>
      <c r="C25" s="38">
        <v>0.23650566025089922</v>
      </c>
      <c r="D25" s="38">
        <v>0.22931422509923968</v>
      </c>
      <c r="E25" s="38">
        <v>0.18163518282395949</v>
      </c>
      <c r="F25" s="20"/>
      <c r="G25" s="73">
        <v>0.22380332833772829</v>
      </c>
      <c r="H25" s="73">
        <v>0.17321795816644805</v>
      </c>
      <c r="I25" s="77"/>
    </row>
    <row r="26" spans="1:12" ht="13.5">
      <c r="A26" s="31" t="s">
        <v>63</v>
      </c>
      <c r="B26" s="73">
        <v>-0.6740667740451296</v>
      </c>
      <c r="C26" s="38">
        <v>-0.57827814199867944</v>
      </c>
      <c r="D26" s="38">
        <v>-0.57803083173738801</v>
      </c>
      <c r="E26" s="38">
        <v>-0.65904157347105763</v>
      </c>
      <c r="F26" s="20"/>
      <c r="G26" s="73">
        <v>-0.62031545344640115</v>
      </c>
      <c r="H26" s="73">
        <v>-0.64820096772058844</v>
      </c>
      <c r="I26" s="77"/>
    </row>
    <row r="27" spans="1:12" ht="13.5">
      <c r="A27" s="31" t="s">
        <v>64</v>
      </c>
      <c r="B27" s="73">
        <v>0.13134300108526026</v>
      </c>
      <c r="C27" s="38">
        <v>0.13037891326682466</v>
      </c>
      <c r="D27" s="38">
        <v>0.11254242660847029</v>
      </c>
      <c r="E27" s="38">
        <v>0.11915234216996153</v>
      </c>
      <c r="F27" s="20"/>
      <c r="G27" s="73">
        <v>0.13134300108526026</v>
      </c>
      <c r="H27" s="73">
        <v>0.1123317242368948</v>
      </c>
      <c r="I27" s="77"/>
    </row>
    <row r="28" spans="1:12" ht="13.5">
      <c r="A28" s="31" t="s">
        <v>65</v>
      </c>
      <c r="B28" s="73">
        <v>0.58686795259388791</v>
      </c>
      <c r="C28" s="38">
        <v>0.55127185171175597</v>
      </c>
      <c r="D28" s="38">
        <v>0.49077821735553301</v>
      </c>
      <c r="E28" s="38">
        <v>0.65599814043429983</v>
      </c>
      <c r="F28" s="20"/>
      <c r="G28" s="73">
        <v>0.58686795259388791</v>
      </c>
      <c r="H28" s="73">
        <v>0.64849929779771076</v>
      </c>
      <c r="I28" s="77"/>
    </row>
    <row r="29" spans="1:12" ht="13.5">
      <c r="A29" s="65" t="s">
        <v>183</v>
      </c>
      <c r="B29" s="73">
        <v>3.6189</v>
      </c>
      <c r="C29" s="38"/>
      <c r="D29" s="38">
        <v>3.2852000000000001</v>
      </c>
      <c r="E29" s="38"/>
      <c r="F29" s="20"/>
      <c r="G29" s="73">
        <v>3.6189</v>
      </c>
      <c r="H29" s="73">
        <v>3.6122999999999998</v>
      </c>
      <c r="I29" s="39"/>
    </row>
    <row r="30" spans="1:12">
      <c r="A30" s="8"/>
      <c r="B30" s="8"/>
      <c r="C30" s="8"/>
      <c r="D30" s="8"/>
      <c r="E30" s="8"/>
      <c r="F30" s="8"/>
      <c r="G30" s="8"/>
      <c r="H30" s="8"/>
      <c r="I30" s="8"/>
    </row>
    <row r="31" spans="1:12" ht="13.5">
      <c r="A31" s="185" t="s">
        <v>184</v>
      </c>
    </row>
    <row r="32" spans="1:12" ht="13.5">
      <c r="A32" s="186" t="s">
        <v>185</v>
      </c>
    </row>
    <row r="34" spans="3:4">
      <c r="C34" s="17"/>
      <c r="D34" s="17"/>
    </row>
  </sheetData>
  <phoneticPr fontId="20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BE2BD-6D90-43D3-A393-0F488C0E6DC7}">
  <dimension ref="A1:K37"/>
  <sheetViews>
    <sheetView tabSelected="1" view="pageBreakPreview" topLeftCell="A18" zoomScale="115" zoomScaleNormal="100" zoomScaleSheetLayoutView="115" workbookViewId="0">
      <selection activeCell="M37" sqref="M36:M37"/>
    </sheetView>
  </sheetViews>
  <sheetFormatPr defaultRowHeight="12.75"/>
  <cols>
    <col min="1" max="1" width="30" style="150" customWidth="1"/>
    <col min="2" max="5" width="14.1640625" style="150" customWidth="1"/>
    <col min="6" max="6" width="3.33203125" style="150" customWidth="1"/>
    <col min="7" max="8" width="12.33203125" style="150" bestFit="1" customWidth="1"/>
    <col min="9" max="9" width="11.33203125" style="150" bestFit="1" customWidth="1"/>
  </cols>
  <sheetData>
    <row r="1" spans="1:11" ht="18.75">
      <c r="A1" s="2" t="s">
        <v>150</v>
      </c>
      <c r="B1" s="149"/>
    </row>
    <row r="2" spans="1:11">
      <c r="A2" s="151" t="s">
        <v>151</v>
      </c>
      <c r="B2" s="13" t="s">
        <v>176</v>
      </c>
      <c r="C2" s="13" t="s">
        <v>177</v>
      </c>
      <c r="D2" s="13" t="s">
        <v>175</v>
      </c>
      <c r="E2" s="13" t="s">
        <v>178</v>
      </c>
      <c r="F2" s="152"/>
      <c r="G2" s="13" t="s">
        <v>179</v>
      </c>
      <c r="H2" s="13" t="s">
        <v>180</v>
      </c>
      <c r="I2" s="44" t="s">
        <v>29</v>
      </c>
    </row>
    <row r="3" spans="1:11">
      <c r="A3" s="153"/>
      <c r="B3" s="153"/>
      <c r="C3" s="154"/>
      <c r="D3" s="154"/>
      <c r="E3" s="154"/>
      <c r="F3" s="154"/>
      <c r="G3" s="154"/>
      <c r="H3" s="154"/>
      <c r="I3" s="155"/>
    </row>
    <row r="4" spans="1:11">
      <c r="A4" s="156" t="s">
        <v>152</v>
      </c>
      <c r="B4" s="156"/>
      <c r="C4" s="157"/>
      <c r="D4" s="157"/>
      <c r="E4" s="154"/>
      <c r="F4" s="157"/>
      <c r="G4" s="157"/>
      <c r="H4" s="154"/>
      <c r="I4" s="154"/>
    </row>
    <row r="5" spans="1:11">
      <c r="A5" s="158" t="s">
        <v>153</v>
      </c>
      <c r="B5" s="51">
        <v>3573.4599999999996</v>
      </c>
      <c r="C5" s="51">
        <v>2878.587</v>
      </c>
      <c r="D5" s="51">
        <v>5371.527</v>
      </c>
      <c r="E5" s="51">
        <v>1080.52</v>
      </c>
      <c r="F5" s="80"/>
      <c r="G5" s="51">
        <v>6452.0469999999996</v>
      </c>
      <c r="H5" s="51">
        <v>3171.8029999999999</v>
      </c>
      <c r="I5" s="133">
        <v>1.0341890716415869</v>
      </c>
      <c r="K5" s="187"/>
    </row>
    <row r="6" spans="1:11">
      <c r="A6" s="158" t="s">
        <v>154</v>
      </c>
      <c r="B6" s="51">
        <v>-2396.4809999999998</v>
      </c>
      <c r="C6" s="51">
        <v>-1940.25</v>
      </c>
      <c r="D6" s="51">
        <v>-1181.527</v>
      </c>
      <c r="E6" s="51">
        <v>-383.39499999999998</v>
      </c>
      <c r="F6" s="80"/>
      <c r="G6" s="51">
        <v>-4336.7309999999998</v>
      </c>
      <c r="H6" s="51">
        <v>-1564.922</v>
      </c>
      <c r="I6" s="133">
        <v>1.7712122393320562</v>
      </c>
      <c r="K6" s="187"/>
    </row>
    <row r="7" spans="1:11">
      <c r="A7" s="158" t="s">
        <v>105</v>
      </c>
      <c r="B7" s="51">
        <v>1176.9789999999998</v>
      </c>
      <c r="C7" s="51">
        <v>938.33699999999999</v>
      </c>
      <c r="D7" s="51">
        <v>909.75599999999986</v>
      </c>
      <c r="E7" s="51">
        <v>697.125</v>
      </c>
      <c r="F7" s="80"/>
      <c r="G7" s="51">
        <f>SUM(G5:G6)</f>
        <v>2115.3159999999998</v>
      </c>
      <c r="H7" s="51">
        <f t="shared" ref="H7" si="0">SUM(H5:H6)</f>
        <v>1606.8809999999999</v>
      </c>
      <c r="I7" s="133">
        <v>0.31641110947232565</v>
      </c>
      <c r="K7" s="187"/>
    </row>
    <row r="8" spans="1:11">
      <c r="A8" s="160" t="s">
        <v>106</v>
      </c>
      <c r="B8" s="161">
        <v>157.74499999999998</v>
      </c>
      <c r="C8" s="161">
        <v>162.739</v>
      </c>
      <c r="D8" s="161">
        <v>120.31899999999999</v>
      </c>
      <c r="E8" s="161">
        <v>182.06899999999999</v>
      </c>
      <c r="F8" s="80"/>
      <c r="G8" s="161">
        <v>320.48399999999998</v>
      </c>
      <c r="H8" s="161">
        <v>302.38799999999998</v>
      </c>
      <c r="I8" s="133">
        <v>5.9843644589071099E-2</v>
      </c>
      <c r="K8" s="187"/>
    </row>
    <row r="9" spans="1:11">
      <c r="A9" s="158" t="s">
        <v>155</v>
      </c>
      <c r="B9" s="161">
        <v>13.736000000000001</v>
      </c>
      <c r="C9" s="161">
        <v>20.562000000000001</v>
      </c>
      <c r="D9" s="161">
        <v>21.252000000000002</v>
      </c>
      <c r="E9" s="161">
        <v>44.792999999999999</v>
      </c>
      <c r="F9" s="80"/>
      <c r="G9" s="161">
        <v>34.298000000000002</v>
      </c>
      <c r="H9" s="161">
        <v>66.045000000000002</v>
      </c>
      <c r="I9" s="133">
        <v>-0.48068741009917482</v>
      </c>
      <c r="K9" s="187"/>
    </row>
    <row r="10" spans="1:11" ht="13.5">
      <c r="A10" s="162" t="s">
        <v>156</v>
      </c>
      <c r="B10" s="51">
        <v>1348.46</v>
      </c>
      <c r="C10" s="51">
        <v>1121.6379999999999</v>
      </c>
      <c r="D10" s="51">
        <v>1051.3269999999998</v>
      </c>
      <c r="E10" s="51">
        <v>923.98699999999997</v>
      </c>
      <c r="F10" s="163"/>
      <c r="G10" s="51">
        <f t="shared" ref="G10:H10" si="1">SUM(G7:G9)</f>
        <v>2470.098</v>
      </c>
      <c r="H10" s="51">
        <f t="shared" si="1"/>
        <v>1975.3139999999999</v>
      </c>
      <c r="I10" s="133">
        <v>0.25048372056290802</v>
      </c>
      <c r="K10" s="187"/>
    </row>
    <row r="11" spans="1:11">
      <c r="A11" s="158" t="s">
        <v>107</v>
      </c>
      <c r="B11" s="51">
        <v>-615.101</v>
      </c>
      <c r="C11" s="51">
        <v>-560.04300000000001</v>
      </c>
      <c r="D11" s="51">
        <v>-551.72499999999991</v>
      </c>
      <c r="E11" s="51">
        <v>-493.95100000000002</v>
      </c>
      <c r="F11" s="80"/>
      <c r="G11" s="51">
        <v>-1175.144</v>
      </c>
      <c r="H11" s="51">
        <v>-1045.6759999999999</v>
      </c>
      <c r="I11" s="133">
        <v>0.1238127297556797</v>
      </c>
      <c r="K11" s="187"/>
    </row>
    <row r="12" spans="1:11" ht="13.5">
      <c r="A12" s="162" t="s">
        <v>108</v>
      </c>
      <c r="B12" s="51">
        <v>-333.73900000000003</v>
      </c>
      <c r="C12" s="51">
        <v>-35.816000000000003</v>
      </c>
      <c r="D12" s="51">
        <v>-112.637</v>
      </c>
      <c r="E12" s="51">
        <v>-175.19</v>
      </c>
      <c r="F12" s="80"/>
      <c r="G12" s="51">
        <v>-369.55500000000001</v>
      </c>
      <c r="H12" s="51">
        <v>-287.827</v>
      </c>
      <c r="I12" s="133">
        <v>0.28394834397051016</v>
      </c>
      <c r="K12" s="187"/>
    </row>
    <row r="13" spans="1:11">
      <c r="A13" s="158" t="s">
        <v>157</v>
      </c>
      <c r="B13" s="51">
        <v>-6.6689999999999987</v>
      </c>
      <c r="C13" s="51">
        <v>9.0619999999999994</v>
      </c>
      <c r="D13" s="51">
        <v>16.436</v>
      </c>
      <c r="E13" s="51">
        <v>-7.2089999999999996</v>
      </c>
      <c r="F13" s="164"/>
      <c r="G13" s="51">
        <f>18.381-15.697-0.8+0.868-0.194+0.124-0.289</f>
        <v>2.3930000000000011</v>
      </c>
      <c r="H13" s="51">
        <f>-10.772-0.634+1.5-1.5+20.13+0.571+0.103-0.171</f>
        <v>9.2269999999999985</v>
      </c>
      <c r="I13" s="133">
        <v>-0.74065243307683959</v>
      </c>
      <c r="K13" s="187"/>
    </row>
    <row r="14" spans="1:11">
      <c r="A14" s="160" t="s">
        <v>109</v>
      </c>
      <c r="B14" s="51">
        <v>392.95100000000002</v>
      </c>
      <c r="C14" s="51">
        <v>534.84099999999989</v>
      </c>
      <c r="D14" s="51">
        <v>403.40099999999995</v>
      </c>
      <c r="E14" s="51">
        <v>247.63699999999994</v>
      </c>
      <c r="F14" s="80"/>
      <c r="G14" s="51">
        <f t="shared" ref="G14:H14" si="2">SUM(G10:G13)</f>
        <v>927.79199999999992</v>
      </c>
      <c r="H14" s="51">
        <f t="shared" si="2"/>
        <v>651.0379999999999</v>
      </c>
      <c r="I14" s="133">
        <v>0.42509653814370285</v>
      </c>
      <c r="K14" s="187"/>
    </row>
    <row r="15" spans="1:11">
      <c r="A15" s="158" t="s">
        <v>158</v>
      </c>
      <c r="B15" s="51">
        <v>335.69099999999997</v>
      </c>
      <c r="C15" s="51">
        <v>448.57499999999999</v>
      </c>
      <c r="D15" s="51">
        <v>339.96000000000004</v>
      </c>
      <c r="E15" s="51">
        <v>203.27099999999999</v>
      </c>
      <c r="F15" s="80"/>
      <c r="G15" s="51">
        <v>784.26599999999996</v>
      </c>
      <c r="H15" s="51">
        <v>543.23099999999999</v>
      </c>
      <c r="I15" s="133">
        <v>0.44370626860396412</v>
      </c>
      <c r="K15" s="187"/>
    </row>
    <row r="16" spans="1:11">
      <c r="A16" s="153"/>
      <c r="B16" s="80"/>
      <c r="C16" s="80"/>
      <c r="D16" s="80"/>
      <c r="E16" s="80"/>
      <c r="F16" s="80"/>
      <c r="G16" s="80"/>
      <c r="H16" s="80"/>
      <c r="I16" s="182"/>
      <c r="K16" s="187"/>
    </row>
    <row r="17" spans="1:11">
      <c r="A17" s="156" t="s">
        <v>159</v>
      </c>
      <c r="B17" s="157"/>
      <c r="C17" s="157"/>
      <c r="D17" s="157"/>
      <c r="E17" s="157"/>
      <c r="F17" s="157"/>
      <c r="G17" s="157"/>
      <c r="H17" s="157"/>
      <c r="I17" s="183"/>
      <c r="K17" s="187"/>
    </row>
    <row r="18" spans="1:11">
      <c r="A18" s="158" t="s">
        <v>160</v>
      </c>
      <c r="B18" s="165">
        <v>67934.384000000005</v>
      </c>
      <c r="C18" s="165">
        <v>66372.178</v>
      </c>
      <c r="D18" s="165">
        <v>65982.149000000005</v>
      </c>
      <c r="E18" s="165">
        <v>64278.930999999997</v>
      </c>
      <c r="F18" s="80"/>
      <c r="G18" s="165">
        <f>64641.777+3292.607</f>
        <v>67934.384000000005</v>
      </c>
      <c r="H18" s="165">
        <f>1094.991+64887.158</f>
        <v>65982.149000000005</v>
      </c>
      <c r="I18" s="159">
        <v>2.9587320655469984E-2</v>
      </c>
      <c r="K18" s="187"/>
    </row>
    <row r="19" spans="1:11" ht="13.5">
      <c r="A19" s="162" t="s">
        <v>161</v>
      </c>
      <c r="B19" s="165">
        <v>109124.496</v>
      </c>
      <c r="C19" s="165">
        <v>103378.196</v>
      </c>
      <c r="D19" s="165">
        <v>97923.39</v>
      </c>
      <c r="E19" s="165">
        <v>91014.448000000004</v>
      </c>
      <c r="F19" s="80"/>
      <c r="G19" s="165">
        <v>109124.496</v>
      </c>
      <c r="H19" s="165">
        <v>97923.39</v>
      </c>
      <c r="I19" s="159">
        <v>0.11438641983289188</v>
      </c>
      <c r="K19" s="187"/>
    </row>
    <row r="20" spans="1:11">
      <c r="A20" s="158" t="s">
        <v>162</v>
      </c>
      <c r="B20" s="165">
        <v>343.55200000000008</v>
      </c>
      <c r="C20" s="165">
        <v>482.00300000000004</v>
      </c>
      <c r="D20" s="165">
        <v>473</v>
      </c>
      <c r="E20" s="165">
        <v>557.78399999999999</v>
      </c>
      <c r="F20" s="80"/>
      <c r="G20" s="165">
        <f>104.864+165.803+72.172+0.713</f>
        <v>343.55200000000008</v>
      </c>
      <c r="H20" s="165">
        <f>228.121+66.821+177.669+0.389</f>
        <v>473</v>
      </c>
      <c r="I20" s="159">
        <v>-0.27367441860465103</v>
      </c>
      <c r="K20" s="187"/>
    </row>
    <row r="21" spans="1:11" ht="13.5">
      <c r="A21" s="162" t="s">
        <v>163</v>
      </c>
      <c r="B21" s="165">
        <v>140981.61600000001</v>
      </c>
      <c r="C21" s="165">
        <v>133641.43700000001</v>
      </c>
      <c r="D21" s="165">
        <v>129598.39999999999</v>
      </c>
      <c r="E21" s="165">
        <v>123932.344</v>
      </c>
      <c r="F21" s="80"/>
      <c r="G21" s="165">
        <v>140981.61600000001</v>
      </c>
      <c r="H21" s="165">
        <v>129598.39999999999</v>
      </c>
      <c r="I21" s="159">
        <v>8.783454116717504E-2</v>
      </c>
      <c r="K21" s="187"/>
    </row>
    <row r="22" spans="1:11">
      <c r="A22" s="158" t="s">
        <v>164</v>
      </c>
      <c r="B22" s="165">
        <v>15965.616</v>
      </c>
      <c r="C22" s="165">
        <v>15793.800999999999</v>
      </c>
      <c r="D22" s="165">
        <v>15251.984</v>
      </c>
      <c r="E22" s="165">
        <v>15036.938</v>
      </c>
      <c r="F22" s="80"/>
      <c r="G22" s="165">
        <v>15965.616</v>
      </c>
      <c r="H22" s="165">
        <v>15251.984</v>
      </c>
      <c r="I22" s="159">
        <v>4.6789453752377419E-2</v>
      </c>
      <c r="K22" s="187"/>
    </row>
    <row r="23" spans="1:11">
      <c r="A23" s="153"/>
      <c r="B23" s="154"/>
      <c r="C23" s="154"/>
      <c r="D23" s="154"/>
      <c r="E23" s="166"/>
      <c r="F23" s="154"/>
      <c r="G23" s="154"/>
      <c r="H23" s="154"/>
      <c r="I23" s="154"/>
    </row>
    <row r="24" spans="1:11">
      <c r="A24" s="156" t="s">
        <v>110</v>
      </c>
      <c r="B24" s="157"/>
      <c r="C24" s="157"/>
      <c r="D24" s="157"/>
      <c r="E24" s="167"/>
      <c r="F24" s="157"/>
      <c r="G24" s="157"/>
      <c r="H24" s="157"/>
      <c r="I24" s="168"/>
    </row>
    <row r="25" spans="1:11" ht="13.5">
      <c r="A25" s="169" t="s">
        <v>111</v>
      </c>
      <c r="B25" s="54">
        <v>4.8894802724372879E-3</v>
      </c>
      <c r="C25" s="54">
        <v>6.7999999999999996E-3</v>
      </c>
      <c r="D25" s="54">
        <v>5.3636098665809148E-3</v>
      </c>
      <c r="E25" s="170">
        <v>3.3999999999999998E-3</v>
      </c>
      <c r="F25" s="48"/>
      <c r="G25" s="54">
        <v>5.7999999999999996E-3</v>
      </c>
      <c r="H25" s="54">
        <v>4.4000000000000003E-3</v>
      </c>
      <c r="I25" s="54"/>
    </row>
    <row r="26" spans="1:11" ht="13.5">
      <c r="A26" s="171" t="s">
        <v>165</v>
      </c>
      <c r="B26" s="54">
        <v>4.2279239571683572E-2</v>
      </c>
      <c r="C26" s="54">
        <v>5.7799999999999997E-2</v>
      </c>
      <c r="D26" s="54">
        <v>4.4895622234426176E-2</v>
      </c>
      <c r="E26" s="170">
        <v>2.7300000000000001E-2</v>
      </c>
      <c r="F26" s="48"/>
      <c r="G26" s="54">
        <v>5.0200000000000002E-2</v>
      </c>
      <c r="H26" s="54">
        <v>3.6200000000000003E-2</v>
      </c>
      <c r="I26" s="54"/>
    </row>
    <row r="27" spans="1:11" ht="13.5">
      <c r="A27" s="169" t="s">
        <v>166</v>
      </c>
      <c r="B27" s="170">
        <v>0.11324608451076344</v>
      </c>
      <c r="C27" s="170">
        <v>0.11818041884718733</v>
      </c>
      <c r="D27" s="170">
        <v>0.11768651464832899</v>
      </c>
      <c r="E27" s="170">
        <v>0.12133182924386551</v>
      </c>
      <c r="F27" s="50"/>
      <c r="G27" s="170">
        <v>0.11324608451076344</v>
      </c>
      <c r="H27" s="170">
        <v>0.11768651464832899</v>
      </c>
      <c r="I27" s="172"/>
    </row>
    <row r="28" spans="1:11" ht="13.5">
      <c r="A28" s="171" t="s">
        <v>167</v>
      </c>
      <c r="B28" s="170">
        <v>0.11698159381813325</v>
      </c>
      <c r="C28" s="170">
        <v>0.14509048373896036</v>
      </c>
      <c r="D28" s="170">
        <v>0.11444488727103938</v>
      </c>
      <c r="E28" s="170">
        <v>0.1970471446026838</v>
      </c>
      <c r="F28" s="49"/>
      <c r="G28" s="170">
        <v>0.12974545949189059</v>
      </c>
      <c r="H28" s="170">
        <v>0.15308350976097979</v>
      </c>
      <c r="I28" s="173"/>
    </row>
    <row r="29" spans="1:11" ht="13.5">
      <c r="A29" s="169" t="s">
        <v>112</v>
      </c>
      <c r="B29" s="170">
        <v>-0.45615072008068464</v>
      </c>
      <c r="C29" s="170">
        <v>-0.49930815468092205</v>
      </c>
      <c r="D29" s="170">
        <v>-0.52478914742986726</v>
      </c>
      <c r="E29" s="170">
        <v>-0.53458652556800046</v>
      </c>
      <c r="F29" s="49"/>
      <c r="G29" s="170">
        <v>-0.47574792579079861</v>
      </c>
      <c r="H29" s="170">
        <v>-0.52937203907834396</v>
      </c>
      <c r="I29" s="173"/>
    </row>
    <row r="30" spans="1:11" ht="13.5">
      <c r="A30" s="174" t="s">
        <v>168</v>
      </c>
      <c r="B30" s="54">
        <v>5.3E-3</v>
      </c>
      <c r="C30" s="54">
        <v>4.8999999999999998E-3</v>
      </c>
      <c r="D30" s="54">
        <v>4.4999999999999997E-3</v>
      </c>
      <c r="E30" s="170">
        <v>0.01</v>
      </c>
      <c r="F30" s="48"/>
      <c r="G30" s="54">
        <v>5.3E-3</v>
      </c>
      <c r="H30" s="54">
        <v>4.4999999999999997E-3</v>
      </c>
      <c r="I30" s="54"/>
    </row>
    <row r="31" spans="1:11" ht="13.5">
      <c r="A31" s="175" t="s">
        <v>169</v>
      </c>
      <c r="B31" s="54">
        <v>0.84319999999999995</v>
      </c>
      <c r="C31" s="54">
        <v>0.92310000000000003</v>
      </c>
      <c r="D31" s="54">
        <v>0.95589999999999997</v>
      </c>
      <c r="E31" s="170">
        <v>0.70189999999999997</v>
      </c>
      <c r="F31" s="50"/>
      <c r="G31" s="54">
        <v>0.84319999999999995</v>
      </c>
      <c r="H31" s="54">
        <v>0.95589999999999997</v>
      </c>
      <c r="I31" s="172"/>
    </row>
    <row r="32" spans="1:11" ht="13.5">
      <c r="A32" s="171" t="s">
        <v>170</v>
      </c>
      <c r="B32" s="54">
        <v>0.62860000000000005</v>
      </c>
      <c r="C32" s="54">
        <v>0.64749999999999996</v>
      </c>
      <c r="D32" s="54">
        <v>0.67949999999999999</v>
      </c>
      <c r="E32" s="170">
        <v>0.71050000000000002</v>
      </c>
      <c r="F32" s="176"/>
      <c r="G32" s="54">
        <v>0.62860000000000005</v>
      </c>
      <c r="H32" s="54">
        <v>0.67949999999999999</v>
      </c>
      <c r="I32" s="172"/>
    </row>
    <row r="33" spans="1:9" ht="13.5">
      <c r="A33" s="169" t="s">
        <v>171</v>
      </c>
      <c r="B33" s="177">
        <v>0.16280900000000001</v>
      </c>
      <c r="C33" s="177">
        <v>0.16542999999999999</v>
      </c>
      <c r="D33" s="177">
        <v>0.16006300000000001</v>
      </c>
      <c r="E33" s="177">
        <v>0.15659999999999999</v>
      </c>
      <c r="F33" s="50"/>
      <c r="G33" s="177">
        <v>0.16280900000000001</v>
      </c>
      <c r="H33" s="177">
        <v>0.16006300000000001</v>
      </c>
      <c r="I33" s="172"/>
    </row>
    <row r="34" spans="1:9" ht="13.5">
      <c r="A34" s="171" t="s">
        <v>172</v>
      </c>
      <c r="B34" s="177">
        <v>0.17891499999999999</v>
      </c>
      <c r="C34" s="177">
        <v>0.182841</v>
      </c>
      <c r="D34" s="177">
        <v>0.17782500000000001</v>
      </c>
      <c r="E34" s="177">
        <v>0.1754</v>
      </c>
      <c r="F34" s="50"/>
      <c r="G34" s="177">
        <v>0.17891499999999999</v>
      </c>
      <c r="H34" s="177">
        <v>0.17782500000000001</v>
      </c>
      <c r="I34" s="172"/>
    </row>
    <row r="35" spans="1:9" hidden="1">
      <c r="A35" s="178"/>
      <c r="B35" s="178"/>
      <c r="C35" s="179"/>
      <c r="D35" s="179"/>
      <c r="E35" s="179"/>
      <c r="F35" s="50"/>
      <c r="G35" s="50"/>
      <c r="H35" s="179"/>
      <c r="I35" s="50"/>
    </row>
    <row r="36" spans="1:9">
      <c r="A36" s="180" t="s">
        <v>173</v>
      </c>
      <c r="B36" s="180"/>
      <c r="C36" s="179"/>
      <c r="D36" s="179"/>
      <c r="E36" s="179"/>
      <c r="F36" s="50"/>
      <c r="G36" s="50"/>
      <c r="H36" s="179"/>
      <c r="I36" s="50"/>
    </row>
    <row r="37" spans="1:9">
      <c r="A37" s="153" t="s">
        <v>174</v>
      </c>
      <c r="B37" s="153"/>
      <c r="C37" s="181"/>
      <c r="D37" s="181"/>
      <c r="E37" s="181"/>
      <c r="F37" s="50"/>
      <c r="G37" s="50"/>
      <c r="H37" s="181"/>
      <c r="I37" s="50"/>
    </row>
  </sheetData>
  <phoneticPr fontId="20" type="noConversion"/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工作表7">
    <pageSetUpPr fitToPage="1"/>
  </sheetPr>
  <dimension ref="A1:L31"/>
  <sheetViews>
    <sheetView view="pageBreakPreview" zoomScale="130" zoomScaleNormal="100" zoomScaleSheetLayoutView="130" workbookViewId="0">
      <selection activeCell="K11" sqref="K11"/>
    </sheetView>
  </sheetViews>
  <sheetFormatPr defaultColWidth="9.33203125" defaultRowHeight="12.75"/>
  <cols>
    <col min="1" max="1" width="40.6640625" style="1" customWidth="1"/>
    <col min="2" max="5" width="13.83203125" style="1" customWidth="1"/>
    <col min="6" max="6" width="2.1640625" style="1" customWidth="1"/>
    <col min="7" max="8" width="11.6640625" style="1" bestFit="1" customWidth="1"/>
    <col min="9" max="9" width="12.6640625" style="1" bestFit="1" customWidth="1"/>
    <col min="10" max="16384" width="9.33203125" style="1"/>
  </cols>
  <sheetData>
    <row r="1" spans="1:12" ht="20.25">
      <c r="A1" s="2" t="s">
        <v>27</v>
      </c>
      <c r="B1" s="6"/>
      <c r="C1" s="6"/>
      <c r="D1" s="6"/>
      <c r="E1" s="6"/>
      <c r="F1" s="6"/>
      <c r="G1" s="6"/>
      <c r="H1" s="6"/>
      <c r="I1" s="6"/>
    </row>
    <row r="2" spans="1:12" ht="13.5">
      <c r="A2" s="5" t="s">
        <v>66</v>
      </c>
      <c r="B2" s="44" t="s">
        <v>148</v>
      </c>
      <c r="C2" s="44" t="s">
        <v>147</v>
      </c>
      <c r="D2" s="44" t="s">
        <v>115</v>
      </c>
      <c r="E2" s="44" t="s">
        <v>103</v>
      </c>
      <c r="F2" s="14"/>
      <c r="G2" s="44">
        <v>2023</v>
      </c>
      <c r="H2" s="44">
        <v>2022</v>
      </c>
      <c r="I2" s="13" t="s">
        <v>29</v>
      </c>
    </row>
    <row r="3" spans="1:12">
      <c r="A3" s="36"/>
      <c r="B3" s="103"/>
      <c r="C3" s="103"/>
      <c r="D3" s="103"/>
      <c r="E3" s="36"/>
      <c r="F3" s="14"/>
      <c r="G3" s="27"/>
      <c r="H3" s="14"/>
      <c r="I3" s="14"/>
    </row>
    <row r="4" spans="1:12" ht="13.5">
      <c r="A4" s="62" t="s">
        <v>1</v>
      </c>
      <c r="B4" s="80"/>
      <c r="C4" s="80"/>
      <c r="D4" s="80"/>
      <c r="E4" s="80"/>
      <c r="F4" s="63"/>
      <c r="G4" s="63"/>
      <c r="H4" s="63"/>
      <c r="I4" s="63"/>
    </row>
    <row r="5" spans="1:12" ht="13.5">
      <c r="A5" s="31" t="s">
        <v>67</v>
      </c>
      <c r="B5" s="51">
        <v>1362.8372796399999</v>
      </c>
      <c r="C5" s="51">
        <v>1324.3958606200003</v>
      </c>
      <c r="D5" s="51">
        <v>1216.1861080600002</v>
      </c>
      <c r="E5" s="51">
        <v>1151.5252787300001</v>
      </c>
      <c r="F5" s="47"/>
      <c r="G5" s="52">
        <v>5054.94452705</v>
      </c>
      <c r="H5" s="52">
        <v>5345.7498934800005</v>
      </c>
      <c r="I5" s="59">
        <f>G5/H5-1</f>
        <v>-5.4399358784945062E-2</v>
      </c>
      <c r="J5" s="113"/>
      <c r="K5" s="145"/>
      <c r="L5" s="146"/>
    </row>
    <row r="6" spans="1:12" ht="13.5">
      <c r="A6" s="31" t="s">
        <v>68</v>
      </c>
      <c r="B6" s="51">
        <v>-986.0434882800007</v>
      </c>
      <c r="C6" s="51">
        <v>-1011.3098200499992</v>
      </c>
      <c r="D6" s="51">
        <v>-918.53574651000008</v>
      </c>
      <c r="E6" s="51">
        <v>-827.67902391999974</v>
      </c>
      <c r="F6" s="47"/>
      <c r="G6" s="52">
        <v>-3743.5680787599999</v>
      </c>
      <c r="H6" s="52">
        <v>-2948.9316620800005</v>
      </c>
      <c r="I6" s="59">
        <f t="shared" ref="I6:I14" si="0">G6/H6-1</f>
        <v>0.26946586348478152</v>
      </c>
      <c r="J6" s="113"/>
      <c r="K6" s="145"/>
      <c r="L6" s="146"/>
    </row>
    <row r="7" spans="1:12" ht="13.5">
      <c r="A7" s="31" t="s">
        <v>56</v>
      </c>
      <c r="B7" s="51">
        <v>376.7937913599992</v>
      </c>
      <c r="C7" s="51">
        <v>313.0860405700011</v>
      </c>
      <c r="D7" s="51">
        <v>297.65036154999996</v>
      </c>
      <c r="E7" s="51">
        <v>323.84625481000018</v>
      </c>
      <c r="F7" s="47"/>
      <c r="G7" s="52">
        <v>1311.3764482900003</v>
      </c>
      <c r="H7" s="52">
        <v>2396.8182314000001</v>
      </c>
      <c r="I7" s="59">
        <f t="shared" si="0"/>
        <v>-0.45286779318095594</v>
      </c>
      <c r="J7" s="113"/>
      <c r="K7" s="145"/>
      <c r="L7" s="146"/>
    </row>
    <row r="8" spans="1:12" ht="13.5">
      <c r="A8" s="31" t="s">
        <v>69</v>
      </c>
      <c r="B8" s="51">
        <v>-93.945702059999974</v>
      </c>
      <c r="C8" s="51">
        <v>-71.760822710000014</v>
      </c>
      <c r="D8" s="51">
        <v>-30.723673630000015</v>
      </c>
      <c r="E8" s="51">
        <v>-44.606402410000001</v>
      </c>
      <c r="F8" s="47"/>
      <c r="G8" s="52">
        <v>-241.03660081000001</v>
      </c>
      <c r="H8" s="52">
        <v>-375.62520552000001</v>
      </c>
      <c r="I8" s="59" t="s">
        <v>181</v>
      </c>
      <c r="J8" s="113"/>
      <c r="K8" s="145"/>
      <c r="L8" s="146"/>
    </row>
    <row r="9" spans="1:12" ht="13.5">
      <c r="A9" s="31" t="s">
        <v>70</v>
      </c>
      <c r="B9" s="51">
        <v>169.02396633999999</v>
      </c>
      <c r="C9" s="51">
        <v>221.20262561000004</v>
      </c>
      <c r="D9" s="51">
        <v>6.8421869199999605</v>
      </c>
      <c r="E9" s="51">
        <v>128.19340215000003</v>
      </c>
      <c r="F9" s="47"/>
      <c r="G9" s="52">
        <v>525.26218101999996</v>
      </c>
      <c r="H9" s="52">
        <v>-197.30859286000006</v>
      </c>
      <c r="I9" s="59" t="s">
        <v>181</v>
      </c>
      <c r="J9" s="113"/>
      <c r="K9" s="145"/>
      <c r="L9" s="146"/>
    </row>
    <row r="10" spans="1:12" ht="13.5">
      <c r="A10" s="31" t="s">
        <v>30</v>
      </c>
      <c r="B10" s="51">
        <v>-290.20058595999996</v>
      </c>
      <c r="C10" s="51">
        <v>-282.01141503000019</v>
      </c>
      <c r="D10" s="51">
        <v>-265.56963225999993</v>
      </c>
      <c r="E10" s="51">
        <v>-272.42931634999997</v>
      </c>
      <c r="F10" s="47"/>
      <c r="G10" s="52">
        <v>-1110.2109496</v>
      </c>
      <c r="H10" s="52">
        <v>-1074.5971633199999</v>
      </c>
      <c r="I10" s="59">
        <f t="shared" si="0"/>
        <v>3.3141522698580506E-2</v>
      </c>
      <c r="J10" s="113"/>
      <c r="K10" s="145"/>
      <c r="L10" s="146"/>
    </row>
    <row r="11" spans="1:12" ht="13.5">
      <c r="A11" s="31" t="s">
        <v>71</v>
      </c>
      <c r="B11" s="51">
        <v>161.67146967999921</v>
      </c>
      <c r="C11" s="51">
        <v>180.51642844000094</v>
      </c>
      <c r="D11" s="51">
        <v>8.1992425799999324</v>
      </c>
      <c r="E11" s="51">
        <v>135.00393820000025</v>
      </c>
      <c r="F11" s="47"/>
      <c r="G11" s="52">
        <v>485.39107890000037</v>
      </c>
      <c r="H11" s="52">
        <v>749.28726970000002</v>
      </c>
      <c r="I11" s="59">
        <f t="shared" si="0"/>
        <v>-0.35219628234930311</v>
      </c>
      <c r="J11" s="113"/>
      <c r="K11" s="145"/>
      <c r="L11" s="146"/>
    </row>
    <row r="12" spans="1:12" ht="13.5">
      <c r="A12" s="31" t="s">
        <v>72</v>
      </c>
      <c r="B12" s="51">
        <v>-204.79761536000007</v>
      </c>
      <c r="C12" s="51">
        <v>-81.222898099999966</v>
      </c>
      <c r="D12" s="51">
        <v>-293.36735943999997</v>
      </c>
      <c r="E12" s="51">
        <v>-84.092438419999993</v>
      </c>
      <c r="F12" s="47"/>
      <c r="G12" s="52">
        <v>-663.48031132000006</v>
      </c>
      <c r="H12" s="52">
        <v>-347.48283143000003</v>
      </c>
      <c r="I12" s="59">
        <f t="shared" si="0"/>
        <v>0.9093901951632315</v>
      </c>
      <c r="J12" s="113"/>
      <c r="K12" s="145"/>
      <c r="L12" s="146"/>
    </row>
    <row r="13" spans="1:12" ht="13.5">
      <c r="A13" s="31" t="s">
        <v>73</v>
      </c>
      <c r="B13" s="51">
        <v>-43.126145680000818</v>
      </c>
      <c r="C13" s="51">
        <v>99.293530340000842</v>
      </c>
      <c r="D13" s="51">
        <v>-285.16811685999988</v>
      </c>
      <c r="E13" s="51">
        <v>50.911499780000149</v>
      </c>
      <c r="F13" s="47"/>
      <c r="G13" s="52">
        <v>-178.08923241999975</v>
      </c>
      <c r="H13" s="52">
        <v>401.80443826999999</v>
      </c>
      <c r="I13" s="59" t="s">
        <v>181</v>
      </c>
      <c r="J13" s="113"/>
      <c r="K13" s="145"/>
      <c r="L13" s="146"/>
    </row>
    <row r="14" spans="1:12" ht="13.5">
      <c r="A14" s="31" t="s">
        <v>32</v>
      </c>
      <c r="B14" s="51">
        <f>14.6864927199992-10.1999999999982</f>
        <v>4.4864927200009994</v>
      </c>
      <c r="C14" s="51">
        <v>135.96651433999901</v>
      </c>
      <c r="D14" s="51">
        <v>-184.47264466999991</v>
      </c>
      <c r="E14" s="51">
        <v>61.009314370000162</v>
      </c>
      <c r="F14" s="47"/>
      <c r="G14" s="52">
        <v>16.989676760000258</v>
      </c>
      <c r="H14" s="52">
        <v>431.93376472999995</v>
      </c>
      <c r="I14" s="59">
        <f t="shared" si="0"/>
        <v>-0.96066601375648319</v>
      </c>
      <c r="J14" s="113"/>
      <c r="K14" s="145"/>
      <c r="L14" s="146"/>
    </row>
    <row r="15" spans="1:12">
      <c r="A15" s="29"/>
      <c r="B15" s="29"/>
      <c r="C15" s="29"/>
      <c r="D15" s="29"/>
      <c r="E15" s="29"/>
      <c r="F15" s="66"/>
      <c r="G15" s="184"/>
      <c r="H15" s="19"/>
      <c r="I15" s="60"/>
      <c r="J15" s="113"/>
      <c r="K15" s="145"/>
      <c r="L15" s="146"/>
    </row>
    <row r="16" spans="1:12" ht="13.5">
      <c r="A16" s="62" t="s">
        <v>13</v>
      </c>
      <c r="B16" s="62"/>
      <c r="C16" s="62"/>
      <c r="D16" s="62"/>
      <c r="E16" s="62"/>
      <c r="F16" s="63"/>
      <c r="G16" s="63"/>
      <c r="H16" s="63"/>
      <c r="I16" s="64"/>
      <c r="J16" s="113"/>
      <c r="K16" s="145"/>
      <c r="L16" s="146"/>
    </row>
    <row r="17" spans="1:12" ht="13.5">
      <c r="A17" s="31" t="s">
        <v>74</v>
      </c>
      <c r="B17" s="51">
        <v>62745.196120940003</v>
      </c>
      <c r="C17" s="51">
        <v>59944.219334900008</v>
      </c>
      <c r="D17" s="51">
        <v>58264.151560540005</v>
      </c>
      <c r="E17" s="51">
        <v>49788.196555159993</v>
      </c>
      <c r="F17" s="47"/>
      <c r="G17" s="52">
        <v>62745.196120940003</v>
      </c>
      <c r="H17" s="52">
        <v>51271.916398649999</v>
      </c>
      <c r="I17" s="59">
        <f t="shared" ref="I17:I20" si="1">G17/H17-1</f>
        <v>0.22377317892865212</v>
      </c>
      <c r="J17" s="113"/>
      <c r="K17" s="145"/>
      <c r="L17" s="146"/>
    </row>
    <row r="18" spans="1:12" ht="13.5">
      <c r="A18" s="31" t="s">
        <v>75</v>
      </c>
      <c r="B18" s="51">
        <v>93667.992270189992</v>
      </c>
      <c r="C18" s="51">
        <v>90304.265280360021</v>
      </c>
      <c r="D18" s="51">
        <v>87504.622700090011</v>
      </c>
      <c r="E18" s="51">
        <v>84030.730107780008</v>
      </c>
      <c r="F18" s="47"/>
      <c r="G18" s="52">
        <v>93667.992270189992</v>
      </c>
      <c r="H18" s="52">
        <v>87331.264666020026</v>
      </c>
      <c r="I18" s="59">
        <f t="shared" si="1"/>
        <v>7.2559668389132304E-2</v>
      </c>
      <c r="J18" s="113"/>
      <c r="K18" s="145"/>
      <c r="L18" s="146"/>
    </row>
    <row r="19" spans="1:12" ht="13.5">
      <c r="A19" s="31" t="s">
        <v>14</v>
      </c>
      <c r="B19" s="51">
        <v>138878.43783692003</v>
      </c>
      <c r="C19" s="51">
        <v>138257.97985139</v>
      </c>
      <c r="D19" s="51">
        <v>137900.12363036</v>
      </c>
      <c r="E19" s="51">
        <v>122139.43914182</v>
      </c>
      <c r="F19" s="47"/>
      <c r="G19" s="52">
        <v>138878.43783692003</v>
      </c>
      <c r="H19" s="52">
        <v>133344.30054762997</v>
      </c>
      <c r="I19" s="59">
        <f t="shared" si="1"/>
        <v>4.1502615909056351E-2</v>
      </c>
      <c r="J19" s="113"/>
      <c r="K19" s="145"/>
      <c r="L19" s="146"/>
    </row>
    <row r="20" spans="1:12" ht="13.5">
      <c r="A20" s="31" t="s">
        <v>76</v>
      </c>
      <c r="B20" s="51">
        <v>9682.3202059199994</v>
      </c>
      <c r="C20" s="51">
        <v>9485.199042510003</v>
      </c>
      <c r="D20" s="51">
        <v>8537.2451469799998</v>
      </c>
      <c r="E20" s="51">
        <v>8747.0793159500008</v>
      </c>
      <c r="F20" s="47"/>
      <c r="G20" s="52">
        <v>9682.3202059199994</v>
      </c>
      <c r="H20" s="52">
        <v>8606.3520767600003</v>
      </c>
      <c r="I20" s="59">
        <f t="shared" si="1"/>
        <v>0.12502023151777264</v>
      </c>
      <c r="J20" s="113"/>
      <c r="K20" s="145"/>
      <c r="L20" s="146"/>
    </row>
    <row r="21" spans="1:12">
      <c r="A21" s="29"/>
      <c r="B21" s="104"/>
      <c r="C21" s="104"/>
      <c r="D21" s="29"/>
      <c r="E21" s="29"/>
      <c r="F21" s="10"/>
      <c r="G21" s="19"/>
      <c r="H21" s="19"/>
      <c r="I21" s="60"/>
    </row>
    <row r="22" spans="1:12" ht="13.5">
      <c r="A22" s="62" t="s">
        <v>18</v>
      </c>
      <c r="B22" s="105"/>
      <c r="C22" s="105"/>
      <c r="D22" s="62"/>
      <c r="E22" s="62"/>
      <c r="F22" s="63"/>
      <c r="G22" s="63"/>
      <c r="H22" s="63"/>
      <c r="I22" s="64"/>
    </row>
    <row r="23" spans="1:12" ht="13.5">
      <c r="A23" s="31" t="s">
        <v>19</v>
      </c>
      <c r="B23" s="53">
        <v>1.2951001553456953E-4</v>
      </c>
      <c r="C23" s="53">
        <v>3.9388020883909256E-3</v>
      </c>
      <c r="D23" s="53">
        <v>-5.6752178077338292E-3</v>
      </c>
      <c r="E23" s="53">
        <v>1.9103936538320326E-3</v>
      </c>
      <c r="F23" s="48"/>
      <c r="G23" s="54">
        <v>1.2482187829585548E-4</v>
      </c>
      <c r="H23" s="54">
        <v>3.1922101012293001E-3</v>
      </c>
      <c r="I23" s="53"/>
    </row>
    <row r="24" spans="1:12" ht="13.5">
      <c r="A24" s="31" t="s">
        <v>77</v>
      </c>
      <c r="B24" s="53">
        <v>2.3055659149821004E-3</v>
      </c>
      <c r="C24" s="53">
        <v>7.0529165244848535E-2</v>
      </c>
      <c r="D24" s="53">
        <v>-9.4092745967351843E-2</v>
      </c>
      <c r="E24" s="53">
        <v>3.0982108138412297E-2</v>
      </c>
      <c r="F24" s="49"/>
      <c r="G24" s="55">
        <v>2.165852718939982E-3</v>
      </c>
      <c r="H24" s="55">
        <v>5.5228652167505735E-2</v>
      </c>
      <c r="I24" s="53"/>
    </row>
    <row r="25" spans="1:12" ht="13.5">
      <c r="A25" s="31" t="s">
        <v>78</v>
      </c>
      <c r="B25" s="53">
        <v>6.9717951589357605E-2</v>
      </c>
      <c r="C25" s="53">
        <v>6.8605074750154774E-2</v>
      </c>
      <c r="D25" s="53">
        <v>6.19089013282106E-2</v>
      </c>
      <c r="E25" s="53">
        <v>7.1615518929913274E-2</v>
      </c>
      <c r="F25" s="49"/>
      <c r="G25" s="55">
        <v>6.9717951589357605E-2</v>
      </c>
      <c r="H25" s="55">
        <v>6.4542331703827491E-2</v>
      </c>
      <c r="I25" s="56"/>
    </row>
    <row r="26" spans="1:12" ht="13.5">
      <c r="A26" s="31" t="s">
        <v>79</v>
      </c>
      <c r="B26" s="53">
        <v>-0.61222155957186397</v>
      </c>
      <c r="C26" s="53">
        <v>-0.58869363065105096</v>
      </c>
      <c r="D26" s="53">
        <v>-0.97173572446960899</v>
      </c>
      <c r="E26" s="53">
        <v>-0.64686337604417599</v>
      </c>
      <c r="F26" s="48"/>
      <c r="G26" s="54">
        <v>-0.67425172195320104</v>
      </c>
      <c r="H26" s="54">
        <v>-0.56988438645123995</v>
      </c>
      <c r="I26" s="53"/>
    </row>
    <row r="27" spans="1:12" ht="13.5">
      <c r="A27" s="31" t="s">
        <v>80</v>
      </c>
      <c r="B27" s="53">
        <v>8.0614751503741058E-3</v>
      </c>
      <c r="C27" s="53">
        <v>8.7066443080247077E-3</v>
      </c>
      <c r="D27" s="53">
        <v>9.1906441642187163E-3</v>
      </c>
      <c r="E27" s="53">
        <v>9.445324334116656E-3</v>
      </c>
      <c r="F27" s="48"/>
      <c r="G27" s="54">
        <v>8.0614751503741058E-3</v>
      </c>
      <c r="H27" s="54">
        <v>8.0613802798916757E-3</v>
      </c>
      <c r="I27" s="53"/>
    </row>
    <row r="28" spans="1:12" ht="13.5">
      <c r="A28" s="31" t="s">
        <v>81</v>
      </c>
      <c r="B28" s="53">
        <v>2.2521758479167286</v>
      </c>
      <c r="C28" s="53">
        <v>2.0720293018579836</v>
      </c>
      <c r="D28" s="53">
        <v>1.9613955905709746</v>
      </c>
      <c r="E28" s="53">
        <v>1.660633924194959</v>
      </c>
      <c r="F28" s="48"/>
      <c r="G28" s="54">
        <v>2.2521758479167286</v>
      </c>
      <c r="H28" s="54">
        <v>1.8619913024300243</v>
      </c>
      <c r="I28" s="53"/>
    </row>
    <row r="29" spans="1:12" ht="13.5">
      <c r="A29" s="65" t="s">
        <v>102</v>
      </c>
      <c r="B29" s="53">
        <v>0.6698680584499811</v>
      </c>
      <c r="C29" s="53">
        <v>0.66380274673401363</v>
      </c>
      <c r="D29" s="53">
        <v>0.6658408408917128</v>
      </c>
      <c r="E29" s="53">
        <v>0.59249986869446869</v>
      </c>
      <c r="F29" s="48"/>
      <c r="G29" s="53">
        <v>0.6698680584499811</v>
      </c>
      <c r="H29" s="53">
        <v>0.58709691878078962</v>
      </c>
      <c r="I29" s="53"/>
    </row>
    <row r="30" spans="1:12" ht="13.5">
      <c r="A30" s="31" t="s">
        <v>82</v>
      </c>
      <c r="B30" s="53">
        <v>0.1241</v>
      </c>
      <c r="C30" s="53">
        <v>0.1234</v>
      </c>
      <c r="D30" s="53">
        <v>0.1123</v>
      </c>
      <c r="E30" s="53">
        <v>0.12909999999999999</v>
      </c>
      <c r="F30" s="50"/>
      <c r="G30" s="54">
        <v>0.1241</v>
      </c>
      <c r="H30" s="54">
        <v>0.1198</v>
      </c>
      <c r="I30" s="53"/>
    </row>
    <row r="31" spans="1:12" ht="13.5">
      <c r="A31" s="31" t="s">
        <v>24</v>
      </c>
      <c r="B31" s="53">
        <v>0.14530000000000001</v>
      </c>
      <c r="C31" s="53">
        <v>0.15720000000000001</v>
      </c>
      <c r="D31" s="53">
        <v>0.14599999999999999</v>
      </c>
      <c r="E31" s="53">
        <v>0.1638</v>
      </c>
      <c r="F31" s="50"/>
      <c r="G31" s="54">
        <v>0.14530000000000001</v>
      </c>
      <c r="H31" s="54">
        <v>0.1532</v>
      </c>
      <c r="I31" s="53"/>
    </row>
  </sheetData>
  <phoneticPr fontId="2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具名範圍</vt:lpstr>
      </vt:variant>
      <vt:variant>
        <vt:i4>7</vt:i4>
      </vt:variant>
    </vt:vector>
  </HeadingPairs>
  <TitlesOfParts>
    <vt:vector size="14" baseType="lpstr">
      <vt:lpstr>富邦金控</vt:lpstr>
      <vt:lpstr>富邦人壽</vt:lpstr>
      <vt:lpstr>台北富邦銀行</vt:lpstr>
      <vt:lpstr>富邦產險</vt:lpstr>
      <vt:lpstr>富邦證券</vt:lpstr>
      <vt:lpstr>富邦香港</vt:lpstr>
      <vt:lpstr>富邦華一銀行</vt:lpstr>
      <vt:lpstr>台北富邦銀行!Print_Area</vt:lpstr>
      <vt:lpstr>富邦人壽!Print_Area</vt:lpstr>
      <vt:lpstr>富邦金控!Print_Area</vt:lpstr>
      <vt:lpstr>富邦香港!Print_Area</vt:lpstr>
      <vt:lpstr>富邦產險!Print_Area</vt:lpstr>
      <vt:lpstr>富邦華一銀行!Print_Area</vt:lpstr>
      <vt:lpstr>富邦證券!Print_Area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趙珮君</dc:creator>
  <cp:lastModifiedBy>洪式韻</cp:lastModifiedBy>
  <cp:lastPrinted>2024-03-15T01:45:09Z</cp:lastPrinted>
  <dcterms:created xsi:type="dcterms:W3CDTF">2021-11-25T18:49:24Z</dcterms:created>
  <dcterms:modified xsi:type="dcterms:W3CDTF">2024-03-21T03:26:42Z</dcterms:modified>
</cp:coreProperties>
</file>